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80045773-3089-4C3F-BB0A-F60F3D804E8E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<sst xmlns="http://schemas.openxmlformats.org/spreadsheetml/2006/main" count="1123" uniqueCount="1015">
  <si>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</si>
  <si>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</si>
  <si>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</si>
  <si>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</si>
  <si>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</si>
  <si>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</si>
  <si>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</si>
  <si>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</si>
  <si>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</si>
  <si>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</si>
  <si>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</si>
  <si>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</si>
  <si>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</si>
  <si>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</si>
  <si>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</si>
  <si>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</si>
  <si>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</si>
  <si>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</si>
  <si>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</si>
  <si>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</si>
  <si>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</si>
  <si>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</si>
  <si>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</si>
  <si>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</si>
  <si>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</si>
  <si>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</si>
  <si>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</si>
  <si>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</si>
  <si>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</si>
  <si>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</si>
  <si>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</si>
  <si>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</si>
  <si>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Магнит Косметик, сеть магазинов косметики и бытовой химии</t>
  </si>
  <si>
    <t>Алтайский край</t>
  </si>
  <si>
    <t>Алейск городской округ</t>
  </si>
  <si>
    <t>Алейск</t>
  </si>
  <si>
    <t>Комсомольская улица, 115а</t>
  </si>
  <si>
    <t>8‒800‒200‒90‒02</t>
  </si>
  <si>
    <t>http://magnitcosmetic.ru</t>
  </si>
  <si>
    <t>Красота / Здоровье, Садово-хозяйственные товары</t>
  </si>
  <si>
    <t>Бытовая химия, Косметика / Парфюмерия</t>
  </si>
  <si>
    <t>Ежедневно с 09:00 до 21:00</t>
  </si>
  <si>
    <t>https://instagram.com/magnitcosmetic</t>
  </si>
  <si>
    <t>https://vk.com/magnitcosmetic</t>
  </si>
  <si>
    <t>https://ok.ru/magnitcosmetic</t>
  </si>
  <si>
    <t>Ежедневно с 09:00 до 20:00</t>
  </si>
  <si>
    <t>Оплата картой, Наличный расчёт</t>
  </si>
  <si>
    <t>Садово-хозяйственные товары, Текстиль</t>
  </si>
  <si>
    <t>Оплата картой, Наличный расчёт, Оплата через банк</t>
  </si>
  <si>
    <t>Пн: c 09:00-18:00, Вт: c 09:00-18:00, Ср: c 09:00-18:00, Чт: c 09:00-18:00, Пт: c 09:00-18:00, Сб: c 10:00-16:00, Вс: c 10:00-16:00</t>
  </si>
  <si>
    <t>Садово-хозяйственные товары</t>
  </si>
  <si>
    <t>Пн: c 09:00-13:00, Вт: c 09:00-13:00, Ср: c 09:00-13:00, Чт: c 09:00-13:00, Пт: c 09:00-13:00, Сб: выходной, Вс: выходной</t>
  </si>
  <si>
    <t>Наличный расчёт, Оплата через банк</t>
  </si>
  <si>
    <t>Продукты питания, Садово-хозяйственные товары</t>
  </si>
  <si>
    <t>Ежедневно с 09:00 до 18:00</t>
  </si>
  <si>
    <t>Оплата картой, Наличный расчёт, Оплата через банк, Оплата эл. кошельком</t>
  </si>
  <si>
    <t>Магазин товаров для дома</t>
  </si>
  <si>
    <t>Пн: c 09:00-19:00, Вт: c 09:00-19:00, Ср: c 09:00-19:00, Чт: c 09:00-19:00, Пт: c 09:00-19:00, Сб: c 09:00-19:00, Вс: c 09:00-18:00</t>
  </si>
  <si>
    <t>Продукты питания, Садово-хозяйственные товары, Спецмагазины</t>
  </si>
  <si>
    <t>Садово-хозяйственные товары, Спецмагазины</t>
  </si>
  <si>
    <t>Ежедневно с 08:00 до 18:00</t>
  </si>
  <si>
    <t>Ежедневно с 09:00 до 19:00</t>
  </si>
  <si>
    <t>Напитки, Продукты питания, Садово-хозяйственные товары</t>
  </si>
  <si>
    <t>Ежедневно с 08:00 до 19:00</t>
  </si>
  <si>
    <t>Инструмент, Садово-хозяйственные товары</t>
  </si>
  <si>
    <t>Наличный расчёт</t>
  </si>
  <si>
    <t>Питомники растений</t>
  </si>
  <si>
    <t>Пн: c 09:00-19:00, Вт: c 09:00-19:00, Ср: c 09:00-19:00, Чт: c 09:00-19:00, Пт: c 09:00-19:00, Сб: c 09:00-18:00, Вс: c 09:00-18:00</t>
  </si>
  <si>
    <t>Семена / Посадочный материал, Средства защиты растений / Удобрения</t>
  </si>
  <si>
    <t>Октябрьский район</t>
  </si>
  <si>
    <t>Оплата через банк</t>
  </si>
  <si>
    <t>Тара / Упаковка</t>
  </si>
  <si>
    <t>Аудио / Видео / Бытовая техника, Садово-хозяйственные товары, Электротехника</t>
  </si>
  <si>
    <t>Пн: c 09:00-18:00, Вт: c 09:00-18:00, Ср: c 09:00-18:00, Чт: c 09:00-18:00, Пт: c 09:00-18:00, Сб: выходной, Вс: выходной</t>
  </si>
  <si>
    <t>Центральный район</t>
  </si>
  <si>
    <t>Пн: c 09:00-20:00, Вт: c 09:00-20:00, Ср: c 09:00-20:00, Чт: c 09:00-20:00, Пт: c 09:00-20:00, Сб: c 10:00-20:00, Вс: c 10:00-20:00</t>
  </si>
  <si>
    <t>Книги / Канцелярия, Спецмагазины</t>
  </si>
  <si>
    <t>Пн: c 09:00-17:00, Вт: c 09:00-17:00, Ср: c 09:00-17:00, Чт: c 09:00-17:00, Пт: c 09:00-17:00, Сб: выходной, Вс: выходной</t>
  </si>
  <si>
    <t>Пн: c 08:00-12:00, Вт: c 08:00-12:00, Ср: c 08:00-12:00, Чт: c 08:00-12:00, Пт: c 08:00-12:00, Сб: выходной, Вс: выходной</t>
  </si>
  <si>
    <t>Издательское дело / Полиграфия, Тара / Упаковка</t>
  </si>
  <si>
    <t>Книги / Канцелярия</t>
  </si>
  <si>
    <t>Канцелярские товары / Учебные принадлежности, Книги, Учебная литература</t>
  </si>
  <si>
    <t>Грузоперевозки / Транспортные услуги, Тара / Упаковка</t>
  </si>
  <si>
    <t>Пн: c 08:30-12:00, Вт: c 08:30-12:00, Ср: c 08:30-12:00, Чт: c 08:30-12:00, Пт: c 08:30-12:00, Сб: выходной, Вс: выходной</t>
  </si>
  <si>
    <t>Пн: c 08:30-13:00, Вт: c 08:30-13:00, Ср: c 08:30-13:00, Чт: c 08:30-13:00, Пт: c 08:30-13:00, Сб: выходной, Вс: выходной</t>
  </si>
  <si>
    <t>Отделочные материалы, Садово-хозяйственные товары, Строительные материалы / конструкции</t>
  </si>
  <si>
    <t>Отделочные материалы, Садово-хозяйственные товары</t>
  </si>
  <si>
    <t>Пн: c 09:00-17:00, Вт: c 09:00-17:00, Ср: c 09:00-17:00, Чт: c 09:00-17:00, Пт: c 09:00-17:00, Сб: c 09:00-14:00, Вс: выходной</t>
  </si>
  <si>
    <t>Предметы интерьера / экстерьера, Садово-хозяйственные товары</t>
  </si>
  <si>
    <t>Детские товары, Книги / Канцелярия</t>
  </si>
  <si>
    <t>Игрушки, Календари / Открытки, Канцелярские товары / Учебные принадлежности, Книги, Учебная литература</t>
  </si>
  <si>
    <t>Тара / Упаковка, Химия / Вторсырьё</t>
  </si>
  <si>
    <t>Книги / Канцелярия, Тара / Упаковка</t>
  </si>
  <si>
    <t>Пластиковая тара</t>
  </si>
  <si>
    <t>Пн: c 09:00-20:00, Вт: c 09:00-20:00, Ср: c 09:00-20:00, Чт: c 09:00-20:00, Пт: c 09:00-20:00, Сб: c 09:00-20:00, Вс: c 09:00-18:00</t>
  </si>
  <si>
    <t>Инструмент, Материалы для производства мебели, Мебель, Отделочные материалы, Садово-хозяйственные товары, Сантехническое оборудование, Строительные материалы / конструкции, Электротехника</t>
  </si>
  <si>
    <t>Пн: c 09:00-18:00, Вт: c 09:00-18:00, Ср: c 09:00-18:00, Чт: c 09:00-18:00, Пт: c 09:00-18:00, Сб: c 10:00-16:00, Вс: выходной</t>
  </si>
  <si>
    <t>Пн: c 09:30-18:30, Вт: c 09:30-18:30, Ср: c 09:30-18:30, Чт: c 09:30-18:30, Пт: c 09:30-18:30, Сб: выходной, Вс: выходной</t>
  </si>
  <si>
    <t>Стеклянная тара</t>
  </si>
  <si>
    <t>Ежедневно с 10:00 до 20:00</t>
  </si>
  <si>
    <t>Спецмагазины, Тара / Упаковка</t>
  </si>
  <si>
    <t>Инструмент, Отделочные материалы, Садово-хозяйственные товары, Сантехническое оборудование, Строительные материалы / конструкции</t>
  </si>
  <si>
    <t>Ежедневно с 08:00 до 21:00</t>
  </si>
  <si>
    <t>Ежедневно с 10:00 до 22:00</t>
  </si>
  <si>
    <t>Пн: c 09:00-18:00, Вт: c 09:00-18:00, Ср: c 09:00-18:00, Чт: c 09:00-18:00, Пт: c 09:00-18:00, Сб: c 09:00-15:00, Вс: выходной</t>
  </si>
  <si>
    <t>Автотранспорт, Садово-хозяйственные товары</t>
  </si>
  <si>
    <t>Книги / Канцелярия, Мебель, Оргтехника / Офисная техника, Садово-хозяйственные товары</t>
  </si>
  <si>
    <t>Книги / Канцелярия, Спецмагазины, Художественные изделия / материалы</t>
  </si>
  <si>
    <t>Спецмагазины, Тара / Упаковка, Услуги по организации праздников / досуга</t>
  </si>
  <si>
    <t>Садово-хозяйственные товары, Строительные материалы / конструкции</t>
  </si>
  <si>
    <t>Пн: c 09:00-18:00, Вт: c 09:00-18:00, Ср: c 09:00-18:00, Чт: c 09:00-18:00, Пт: c 09:00-18:00, Сб: c 09:00-17:00, Вс: выходной</t>
  </si>
  <si>
    <t>Пн: c 09:00-18:00, Вт: c 09:00-18:00, Ср: c 09:00-18:00, Чт: c 09:00-18:00, Пт: c 09:00-18:00, Сб: c 10:00-17:00, Вс: c 10:00-17:00</t>
  </si>
  <si>
    <t>Посуда</t>
  </si>
  <si>
    <t>Наличный расчёт, Оплата через банк, Оплата эл. кошельком</t>
  </si>
  <si>
    <t>Инструмент, Промышленное оборудование, Садово-хозяйственные товары, Строительное оборудование и техника</t>
  </si>
  <si>
    <t>Пн: c 09:00-19:00, Вт: c 09:00-19:00, Ср: c 09:00-19:00, Чт: c 09:00-19:00, Пт: c 09:00-19:00, Сб: c 10:00-19:00, Вс: c 10:00-19:00</t>
  </si>
  <si>
    <t>Книги / Канцелярия, Красота / Здоровье, Садово-хозяйственные товары</t>
  </si>
  <si>
    <t>Автосервис, Автотовары, Автотранспорт, Инструмент, Садово-хозяйственные товары</t>
  </si>
  <si>
    <t>Бензоинструмент, Запчасти для мототехники, Мототехника, Ремонт / тюнинг мототехники, Садово-огородный инвентарь / техника</t>
  </si>
  <si>
    <t>Детские товары, Спецмагазины, Тара / Упаковка</t>
  </si>
  <si>
    <t>Пн: c 08:00-20:00, Вт: c 08:00-20:00, Ср: c 08:00-20:00, Чт: c 08:00-20:00, Пт: c 08:00-20:00, Сб: c 08:00-20:00, Вс: c 10:00-18:00</t>
  </si>
  <si>
    <t>Предметы интерьера / экстерьера, Спецмагазины, Тара / Упаковка</t>
  </si>
  <si>
    <t>Оплата картой, Наличный расчёт, Оплата через банк, Перевод с карты</t>
  </si>
  <si>
    <t>Игрушки, Канцелярские товары / Учебные принадлежности</t>
  </si>
  <si>
    <t>Книги / Канцелярия, Спецмагазины, Тара / Упаковка</t>
  </si>
  <si>
    <t>Биотопливо</t>
  </si>
  <si>
    <t>Магазин хозтоваров</t>
  </si>
  <si>
    <t>Ежедневно с 10:00 до 18:00</t>
  </si>
  <si>
    <t>Архитектура / Проектирование / Дизайн, Садово-хозяйственные товары</t>
  </si>
  <si>
    <t>Ландшафтная архитектура, Семена / Посадочный материал</t>
  </si>
  <si>
    <t>http://gipfel.ru</t>
  </si>
  <si>
    <t>Сантехническое оборудование, Тара / Упаковка</t>
  </si>
  <si>
    <t>Бытовые услуги, Издательское дело / Полиграфия, Книги / Канцелярия, Рекламные услуги</t>
  </si>
  <si>
    <t>Красота / Здоровье, Медицинские товары, Садово-хозяйственные товары</t>
  </si>
  <si>
    <t>Бытовая химия, Косметика / Парфюмерия, Средства гигиены</t>
  </si>
  <si>
    <t>Пн: c 10:00-19:00, Вт: c 10:00-19:00, Ср: c 10:00-19:00, Чт: c 10:00-19:00, Пт: c 10:00-19:00, Сб: c 10:00-18:00, Вс: c 10:00-17:00</t>
  </si>
  <si>
    <t>https://facebook.com/likevolt</t>
  </si>
  <si>
    <t>https://ok.ru/likevolt</t>
  </si>
  <si>
    <t>https://youtube.com/channel/UCnLPlH6bk0KDSSUVB8iseOg</t>
  </si>
  <si>
    <t>https://twitter.com/likevolt</t>
  </si>
  <si>
    <t>Строительные материалы / конструкции, Тара / Упаковка</t>
  </si>
  <si>
    <t>Одежда / Аксессуары, Спецмагазины, Тара / Упаковка</t>
  </si>
  <si>
    <t>Пакеты / Плёнки</t>
  </si>
  <si>
    <t>Металлы, Отделочные материалы, Садово-хозяйственные товары, Строительные материалы / конструкции</t>
  </si>
  <si>
    <t>Садово-хозяйственные товары, Спецмагазины, Тара / Упаковка</t>
  </si>
  <si>
    <t>Пн: c 08:00-20:00, Вт: c 08:00-20:00, Ср: c 08:00-20:00, Чт: c 08:00-20:00, Пт: c 08:00-20:00, Сб: c 08:00-20:00, Вс: c 09:00-19:00</t>
  </si>
  <si>
    <t>Пн: c 09:00-19:00, Вт: c 09:00-19:00, Ср: c 09:00-19:00, Чт: c 09:00-19:00, Пт: c 09:00-19:00, Сб: c 09:00-17:00, Вс: c 09:00-17:00</t>
  </si>
  <si>
    <t>Пн: c 09:00-17:00, Вт: c 09:00-17:00, Ср: c 09:00-17:00, Чт: c 09:00-17:00, Пт: c 09:00-17:00, Сб: c 09:00-17:00, Вс: выходной</t>
  </si>
  <si>
    <t>Вальс Цветов, магазин</t>
  </si>
  <si>
    <t>Книги / Канцелярия, Мебель</t>
  </si>
  <si>
    <t>Ежедневно с 09:00 до 18:30</t>
  </si>
  <si>
    <t>Пн: c 09:00-20:00, Вт: c 09:00-20:00, Ср: c 09:00-20:00, Чт: c 09:00-20:00, Пт: c 09:00-20:00, Сб: c 09:00-19:00, Вс: c 09:00-19:00</t>
  </si>
  <si>
    <t>Завьяловский район</t>
  </si>
  <si>
    <t>Книги / Канцелярия, Садово-хозяйственные товары, Спецмагазины</t>
  </si>
  <si>
    <t>Пн: c 09:00-18:00, Вт: c 09:00-18:00, Ср: c 09:00-18:00, Чт: c 09:00-18:00, Пт: c 09:00-18:00, Сб: c 09:00-18:00, Вс: c 09:00-15:00</t>
  </si>
  <si>
    <t>Доставка цветов, Подарочная упаковка, Сувениры, Товары для праздничного оформления / организации праздников, Цветы</t>
  </si>
  <si>
    <t>Детская одежда, Игрушки, Канцелярские товары / Учебные принадлежности, Товары для новорождённых</t>
  </si>
  <si>
    <t>http://www.machinestore.ru</t>
  </si>
  <si>
    <t>Инструмент, Одежда / Аксессуары, Промышленное оборудование, Садово-хозяйственные товары</t>
  </si>
  <si>
    <t>Ремонт садово-огородного инвентаря / техники, Сельхозтехника / Вспомогательные устройства</t>
  </si>
  <si>
    <t>Ежедневно с 09:00 до 12:00</t>
  </si>
  <si>
    <t>с. Троицкое</t>
  </si>
  <si>
    <t>Амурская область</t>
  </si>
  <si>
    <t>Белогорск городской округ</t>
  </si>
  <si>
    <t>Белогорск</t>
  </si>
  <si>
    <t>Глобус, сеть канцелярских магазинов</t>
  </si>
  <si>
    <t>улица Кирова, 117</t>
  </si>
  <si>
    <t>7 (4162) 52‒21‒92, 7 (41641) 2‒36‒06, 8‒800‒250‒33‒15</t>
  </si>
  <si>
    <t>7‒914‒395‒68‒49</t>
  </si>
  <si>
    <t>tsglobus_belog@mail.ru, tsglobus_opt@mail.ru, tsglobus@mail.ru</t>
  </si>
  <si>
    <t>http://tsglobus.ru</t>
  </si>
  <si>
    <t>Канцелярские товары / Учебные принадлежности, Офисная бумага, Товары для праздничного оформления / организации праздников, Товары для творчества и рукоделия, Художественные товары</t>
  </si>
  <si>
    <t>https://instagram.com/tsglobus</t>
  </si>
  <si>
    <t>7 (4212) 47‒00‒47</t>
  </si>
  <si>
    <t>Бытовая химия, Косметика / Парфюмерия, Средства гигиены, Хозяйственные товары</t>
  </si>
  <si>
    <t>Шевченко, 44</t>
  </si>
  <si>
    <t>Ежедневно с 09:00 до 23:00</t>
  </si>
  <si>
    <t>Пн: c 10:00-20:00, Вт: c 10:00-20:00, Ср: c 10:00-20:00, Чт: c 10:00-20:00, Пт: c 10:00-20:00, Сб: c 10:00-19:00, Вс: c 10:00-18:00</t>
  </si>
  <si>
    <t>Бытовые услуги, Издательское дело / Полиграфия, Книги / Канцелярия, Оргтехника / Офисная техника</t>
  </si>
  <si>
    <t>Пн: c 09:00-12:00, Вт: c 09:00-12:00, Ср: c 09:00-12:00, Чт: c 09:00-12:00, Пт: c 09:00-12:00, Сб: c 09:00-12:00, Вс: выходной</t>
  </si>
  <si>
    <t>Бытовая химия, Постельные принадлежности / Текстиль для дома, Хозяйственные товары</t>
  </si>
  <si>
    <t>Книги / Канцелярия, Компьютеры, Оргтехника / Офисная техника</t>
  </si>
  <si>
    <t>Архангельская область</t>
  </si>
  <si>
    <t>Архангельск городской округ</t>
  </si>
  <si>
    <t>Архангельск</t>
  </si>
  <si>
    <t>Викторика, компания</t>
  </si>
  <si>
    <t>Троицкий проспект, 158</t>
  </si>
  <si>
    <t>7 (8182) 20‒77‒85, 7 (8182) 46‒10‒20</t>
  </si>
  <si>
    <t>7‒902‒195‒41‒52</t>
  </si>
  <si>
    <t>viktorika2012@mail.ru</t>
  </si>
  <si>
    <t>Книги / Канцелярия, Охрана / Безопасность, Юридические услуги</t>
  </si>
  <si>
    <t>Изготовление печатей / штампов, Канцелярские товары / Учебные принадлежности, Пломбировочные устройства</t>
  </si>
  <si>
    <t>https://instagram.com/viktorika2012</t>
  </si>
  <si>
    <t>https://vk.com/victorika29</t>
  </si>
  <si>
    <t>Биотопливо, Пиломатериалы / Лесоматериалы</t>
  </si>
  <si>
    <t>Пн: c 09:00-20:00, Вт: c 09:00-20:00, Ср: c 09:00-20:00, Чт: c 09:00-20:00, Пт: c 09:00-20:00, Сб: c 09:00-20:00, Вс: c 10:00-19:00</t>
  </si>
  <si>
    <t>Пакеты / Плёнки, Пластиковая тара, Упаковочные материалы</t>
  </si>
  <si>
    <t>https://instagram.com/220volt.ru</t>
  </si>
  <si>
    <t>Астраханская область</t>
  </si>
  <si>
    <t>Астрахань городской округ</t>
  </si>
  <si>
    <t>Астрахань</t>
  </si>
  <si>
    <t>Алмаз, производственно-коммерческая фирма</t>
  </si>
  <si>
    <t>Трусовский район</t>
  </si>
  <si>
    <t>Тольятти, 14</t>
  </si>
  <si>
    <t>7 (8512) 49‒95‒69, 7 (8512) 57‒14‒09</t>
  </si>
  <si>
    <t>almaz-ast@mail.ru</t>
  </si>
  <si>
    <t>http://almaz-ast.ru</t>
  </si>
  <si>
    <t>Строительные / монтажные работы, Строительные материалы / конструкции, Тара / Упаковка</t>
  </si>
  <si>
    <t>Металлоконструкции для строительства зданий / сооружений, Пакеты / Плёнки, Пластиковая тара, Строительство / обслуживание электросетей, Упаковочные материалы</t>
  </si>
  <si>
    <t>Пн: c 08:00-18:00, Вт: c 08:00-18:00, Ср: c 08:00-18:00, Чт: c 08:00-18:00, Пт: c 08:00-18:00, Сб: c 08:00-18:00, Вс: c 08:00-17:00</t>
  </si>
  <si>
    <t>Садово-хозяйственные товары, Спецмагазины, Тара / Упаковка, Услуги по организации праздников / досуга</t>
  </si>
  <si>
    <t>Бытовая химия, Канцелярские товары / Учебные принадлежности, Косметика / Парфюмерия, Посуда, Хозяйственные товары</t>
  </si>
  <si>
    <t>Пн: c 08:00-19:00, Вт: c 08:00-19:00, Ср: c 08:00-19:00, Чт: c 08:00-19:00, Пт: c 08:00-19:00, Сб: c 09:00-18:00, Вс: c 09:00-18:00</t>
  </si>
  <si>
    <t>Медицинские товары, Одежда / Аксессуары, Садово-хозяйственные товары, Тара / Упаковка</t>
  </si>
  <si>
    <t>Грузоперевозки / Транспортные услуги, Продукты питания, Садово-хозяйственные товары</t>
  </si>
  <si>
    <t>Бытовая химия, Магазины разливного пива, Продовольственные магазины, Хозяйственные товары</t>
  </si>
  <si>
    <t>Белгородская область</t>
  </si>
  <si>
    <t>Магазин автомототехники</t>
  </si>
  <si>
    <t>Белгород городской округ</t>
  </si>
  <si>
    <t>Белгород</t>
  </si>
  <si>
    <t>Челюскинцев, 68Б</t>
  </si>
  <si>
    <t>7 (4722) 31‒42‒18</t>
  </si>
  <si>
    <t>7‒919‒227‒79‒87</t>
  </si>
  <si>
    <t>avtodima85@mail.ru</t>
  </si>
  <si>
    <t>http://motobel.ru</t>
  </si>
  <si>
    <t>https://vk.com/id368476850</t>
  </si>
  <si>
    <t>Пластиковая тара, Системы отопления / водоснабжения / канализации</t>
  </si>
  <si>
    <t>Доставка цветов, Семена / Посадочный материал, Сувенирные композиции, Сувениры, Цветы</t>
  </si>
  <si>
    <t>Дополнительное образование / Развивающие курсы, Книги / Канцелярия</t>
  </si>
  <si>
    <t>Бытовая химия, Канцелярские товары / Учебные принадлежности, Офисная бумага, Товары для творчества и рукоделия</t>
  </si>
  <si>
    <t>Пн: c 10:00-17:00, Вт: c 10:00-17:00, Ср: c 10:00-17:00, Чт: c 10:00-17:00, Пт: c 10:00-17:00, Сб: c 10:00-15:00, Вс: c 10:00-15:00</t>
  </si>
  <si>
    <t>Книги / Канцелярия, Красота / Здоровье, Одежда / Аксессуары, Садово-хозяйственные товары</t>
  </si>
  <si>
    <t>Брянская область</t>
  </si>
  <si>
    <t>Брянск городской округ</t>
  </si>
  <si>
    <t>Брянск</t>
  </si>
  <si>
    <t>Базис, торговая компания</t>
  </si>
  <si>
    <t>Ромашина, 6</t>
  </si>
  <si>
    <t>7 (4832) 72‒37‒15, 7 (4832) 74‒37‒75</t>
  </si>
  <si>
    <t>bazis32@mail.ru</t>
  </si>
  <si>
    <t>http://bazis32.ru</t>
  </si>
  <si>
    <t>Бытовая химия, Пакеты / Плёнки, Садово-огородный инвентарь / техника, Спецодежда / Средства индивидуальной защиты, Средства гигиены</t>
  </si>
  <si>
    <t>Золушка, сеть магазинов косметики и бытовой химии</t>
  </si>
  <si>
    <t>проспект Ленина, 9</t>
  </si>
  <si>
    <t>Отделочные материалы, Тара / Упаковка</t>
  </si>
  <si>
    <t>Садово-огородный инвентарь / техника, Сельхозтехника / Вспомогательные устройства</t>
  </si>
  <si>
    <t>Владимирская область</t>
  </si>
  <si>
    <t>Кенгуру, магазин товаров для дома, ремонта и сада</t>
  </si>
  <si>
    <t>8‒800‒100‒33‒12</t>
  </si>
  <si>
    <t>http://kenguru.ru</t>
  </si>
  <si>
    <t>Отделочные материалы, Предметы интерьера / экстерьера, Садово-хозяйственные товары, Строительные материалы / конструкции, Электротехника</t>
  </si>
  <si>
    <t>Гипсокартон / Комплектующие, Карнизы, Крепёжные изделия, Кровельные материалы, Лакокрасочные материалы, Обои, Отделочные материалы, Пиломатериалы / Лесоматериалы, Посуда, Светотехника, Стеновые панели, Строительные материалы, Сухие строительные смеси, Теплоизоляционные материалы, Хозяйственные товары</t>
  </si>
  <si>
    <t>https://facebook.com/kengurumag</t>
  </si>
  <si>
    <t>https://instagram.com/kenguru_mag</t>
  </si>
  <si>
    <t>https://vk.com/kengurumag</t>
  </si>
  <si>
    <t>https://ok.ru/kengurumag</t>
  </si>
  <si>
    <t>Владимир городской округ</t>
  </si>
  <si>
    <t>Владимир</t>
  </si>
  <si>
    <t>Алло, гараж!, мувинговая компания</t>
  </si>
  <si>
    <t>Фрунзенский район</t>
  </si>
  <si>
    <t>Добросельская, 167д</t>
  </si>
  <si>
    <t>7 (4922) 400‒808, 7‒902‒888‒85‒08</t>
  </si>
  <si>
    <t>359.ru@mail.ru</t>
  </si>
  <si>
    <t>http://allogarag.ru</t>
  </si>
  <si>
    <t>Городские автогрузоперевозки, Гофротара, Междугородные автогрузоперевозки, Такелажные работы, Услуги грузчиков</t>
  </si>
  <si>
    <t>Ежедневно с 08:30 до 20:30. по предварительной записи: сб, вс</t>
  </si>
  <si>
    <t>viber://contact/?number=79028888508</t>
  </si>
  <si>
    <t>Пн: c 08:00-17:00, Вт: c 08:00-17:00, Ср: c 08:00-17:00, Чт: c 08:00-17:00, Пт: c 08:00-17:00, Сб: c 08:00-13:00, Вс: выходной</t>
  </si>
  <si>
    <t>улица Ленина, 2</t>
  </si>
  <si>
    <t>Пн: c 08:30-18:00, Вт: c 08:30-18:00, Ср: c 08:30-18:00, Чт: c 08:30-18:00, Пт: c 08:30-18:00, Сб: c 09:00-15:00, Вс: c 09:00-15:00</t>
  </si>
  <si>
    <t>Советская улица, 18</t>
  </si>
  <si>
    <t>Волгоградская область</t>
  </si>
  <si>
    <t>Волгоград городской округ</t>
  </si>
  <si>
    <t>Волгоград</t>
  </si>
  <si>
    <t>Польза, магазин посуды</t>
  </si>
  <si>
    <t>Тракторозаводский район</t>
  </si>
  <si>
    <t>Шурухина, 5</t>
  </si>
  <si>
    <t>7 (8442) 29‒50‒50</t>
  </si>
  <si>
    <t>7‒927‒549‒23‒12</t>
  </si>
  <si>
    <t>golub-maksim-8778@ya.ru, magazin295050@yandex.ru</t>
  </si>
  <si>
    <t>http://polza134.ru</t>
  </si>
  <si>
    <t>Аудио / Видео / Бытовая техника, Климатическое оборудование, Садово-хозяйственные товары, Сантехническое оборудование, Спецмагазины</t>
  </si>
  <si>
    <t>Бытовая техника, Оборудование для очистки воды, Очистители воздуха, Посуда, Товары для пивоварения / самогоноварения</t>
  </si>
  <si>
    <t>https://vk.com/club167228023</t>
  </si>
  <si>
    <t>Бензоинструмент, Садово-огородный инвентарь / техника, Сварочное оборудование, Строительное оборудование / Вспомогательные устройства, Электроинструмент</t>
  </si>
  <si>
    <t>Ежедневно с 08:00 до 21:00. служба доставки: пн-вс круглосуточно</t>
  </si>
  <si>
    <t>Подарочная упаковка, Салюты, Товары для праздничного оформления / организации праздников</t>
  </si>
  <si>
    <t>Ленина, 100</t>
  </si>
  <si>
    <t>Игрушки, Подарочная упаковка, Товары для праздничного оформления / организации праздников</t>
  </si>
  <si>
    <t>Абразивный инструмент, Бензоинструмент, Деревообрабатывающий инструмент, Садово-огородный инвентарь / техника, Электроинструмент</t>
  </si>
  <si>
    <t>Канцелярские товары / Учебные принадлежности, Компьютеры / Комплектующие, Оргтехника</t>
  </si>
  <si>
    <t>Книги / Канцелярия, Мебель, Оргтехника / Офисная техника, Спецмагазины</t>
  </si>
  <si>
    <t>Канцелярские товары / Учебные принадлежности, Оргтехника, Офисная мебель, Товары для творчества и рукоделия</t>
  </si>
  <si>
    <t>Пн: c 08:00-18:00, Вт: c 08:00-18:00, Ср: c 08:00-18:00, Чт: c 08:00-18:00, Пт: c 08:00-18:00, Сб: c 08:00-15:00, Вс: c 09:00-13:00</t>
  </si>
  <si>
    <t>Вологодская область</t>
  </si>
  <si>
    <t>Воронежская область</t>
  </si>
  <si>
    <t>220 Вольт, сеть магазинов инструментов и садовой техники</t>
  </si>
  <si>
    <t>Вологда городской округ</t>
  </si>
  <si>
    <t>Вологда</t>
  </si>
  <si>
    <t>Ленинградская, 115</t>
  </si>
  <si>
    <t>7 (8172) 58‒02‒20, 8‒800‒333‒92‒20</t>
  </si>
  <si>
    <t>adv@220-volt.ru, svarcom35@mail.ru, svarcompavel@mail.ru</t>
  </si>
  <si>
    <t>http://220-volt.ru/, http://m.220-volt.ru, http://vologda.220-volt.ru, http://xn--35-6kch5bmnog.xn--p1ai</t>
  </si>
  <si>
    <t>https://vk.com/likevolt, https://vk.com/vologda220volt</t>
  </si>
  <si>
    <t>Металлическая / жестяная тара, Пластиковая тара</t>
  </si>
  <si>
    <t>Пн: c 09:00-19:00, Вт: c 09:00-19:00, Ср: c 09:00-19:00, Чт: c 09:00-19:00, Пт: c 09:00-19:00, Сб: c 09:00-16:00, Вс: c 09:00-15:00</t>
  </si>
  <si>
    <t>Верхнехавский район</t>
  </si>
  <si>
    <t>с. Углянец</t>
  </si>
  <si>
    <t>Ломоносова, 167г/2</t>
  </si>
  <si>
    <t>7 (473) 229‒44‒24</t>
  </si>
  <si>
    <t>7‒950‒770‒13‒94, 7‒950‒770‒40‒86</t>
  </si>
  <si>
    <t>79507701394@ya.ru</t>
  </si>
  <si>
    <t>https://vk.com/club177280185</t>
  </si>
  <si>
    <t>проспект Труда, 23</t>
  </si>
  <si>
    <t>Промышленная, 9</t>
  </si>
  <si>
    <t>Дзержинского, 8</t>
  </si>
  <si>
    <t>Еврейская автономная область</t>
  </si>
  <si>
    <t>Биробиджан городской округ</t>
  </si>
  <si>
    <t>Биробиджан</t>
  </si>
  <si>
    <t>Большой Книжный, магазин книг и канцелярских товаров</t>
  </si>
  <si>
    <t>hr-manager@bookmirs.ru, otkr@bookmirs.ru, sale_igr@bookmirs.ru</t>
  </si>
  <si>
    <t>http://bookmirs.ru</t>
  </si>
  <si>
    <t>Забайкальский край</t>
  </si>
  <si>
    <t>Сота, магазин готовых решений для застройки дачи</t>
  </si>
  <si>
    <t>Чита городской округ</t>
  </si>
  <si>
    <t>Чита</t>
  </si>
  <si>
    <t>Геофизический микрорайон, 22 ст3</t>
  </si>
  <si>
    <t>7 (3022) 21‒72‒16, 7‒924‒805‒34‒13, 8‒800‒350‒82‒48</t>
  </si>
  <si>
    <t>7‒924‒805‒34‒13</t>
  </si>
  <si>
    <t>zakaz@zavodsota.ru</t>
  </si>
  <si>
    <t>http://www.zavodsota.ru</t>
  </si>
  <si>
    <t>Мебель, Отделочные материалы, Садово-хозяйственные товары, Строительные материалы / конструкции, Строительство зданий / сооружений</t>
  </si>
  <si>
    <t>Заборы / Ограждения, Оргстекло / Поликарбонат, Садово-парковая мебель / Аксессуары, Строительство дач / коттеджей, Теплицы</t>
  </si>
  <si>
    <t>https://instagram.com/zavodsota</t>
  </si>
  <si>
    <t>https://vk.com/zavodsota</t>
  </si>
  <si>
    <t>https://ok.ru/zavodsota</t>
  </si>
  <si>
    <t>https://youtube.com/user/zavodSota</t>
  </si>
  <si>
    <t>Ивановская область</t>
  </si>
  <si>
    <t>Иваново городской округ</t>
  </si>
  <si>
    <t>Иваново</t>
  </si>
  <si>
    <t>ФЛОРВОЯЖ, цветочно-садовый магазин</t>
  </si>
  <si>
    <t>Шереметевский проспект, 95</t>
  </si>
  <si>
    <t>7 (4932) 34‒60‒94, 7‒962‒159‒29‒08</t>
  </si>
  <si>
    <t>7‒962‒159‒29‒08</t>
  </si>
  <si>
    <t>info@florvoyage.ru</t>
  </si>
  <si>
    <t>http://florvoyage.ru</t>
  </si>
  <si>
    <t>Доставка цветов, Семена / Посадочный материал, Средства защиты растений / Удобрения, Услуги по упаковке подарков, Цветы</t>
  </si>
  <si>
    <t>+79997309858, 79997309858</t>
  </si>
  <si>
    <t>viber://contact/?number=79997309858</t>
  </si>
  <si>
    <t>https://instagram.com/florvoyage</t>
  </si>
  <si>
    <t>https://vk.com/florvoyage</t>
  </si>
  <si>
    <t>Мебель для учебных и дошкольных учреждений, Учебная литература</t>
  </si>
  <si>
    <t>ПКП Сибпромторг, производственно-коммерческое предприятие</t>
  </si>
  <si>
    <t>Иркутская область</t>
  </si>
  <si>
    <t>Ангарский городской округ</t>
  </si>
  <si>
    <t>Ангарск</t>
  </si>
  <si>
    <t>Промзона АНХК, 6</t>
  </si>
  <si>
    <t>7 (3955) 57‒34‒74, 7 (3955) 57‒37‒47, 7 (3955) 57‒44‒22</t>
  </si>
  <si>
    <t>7‒950‒106‒25‒98</t>
  </si>
  <si>
    <t>pkp@sibpromtorg.ru</t>
  </si>
  <si>
    <t>http://sibpromtorg.ru</t>
  </si>
  <si>
    <t>Пакеты / Плёнки, Пластиковая тара, Производство изделий из пластмасс, Упаковочные материалы</t>
  </si>
  <si>
    <t>Пн: c 09:00-17:30, Вт: c 09:00-17:30, Ср: c 09:00-17:30, Чт: c 09:00-17:30, Пт: c 09:00-17:00, Сб: выходной, Вс: выходной</t>
  </si>
  <si>
    <t>Доставка цветов, Керамические изделия, Подарочная упаковка, Сувениры, Цветы</t>
  </si>
  <si>
    <t>Центральный округ</t>
  </si>
  <si>
    <t>Мира, 49</t>
  </si>
  <si>
    <t>Бытовая химия, Канцелярские товары / Учебные принадлежности, Косметика / Парфюмерия, Чулочно-носочные изделия</t>
  </si>
  <si>
    <t>Надежда, продовольственный магазин</t>
  </si>
  <si>
    <t>Кабардино-Балкарская Республика</t>
  </si>
  <si>
    <t>Баксан городской округ</t>
  </si>
  <si>
    <t>Баксан</t>
  </si>
  <si>
    <t>ady.makshel@gmail.com, ceo.zolushka@gmail.com, msa.makshel@gmail.com, zolushkazakupki@gmail.com</t>
  </si>
  <si>
    <t>http://zolushka.shop</t>
  </si>
  <si>
    <t>https://vk.com/zolushkaretail</t>
  </si>
  <si>
    <t>https://youtube.com/channel/UCqFUqG8lQjzv4IUTEyq-MFg</t>
  </si>
  <si>
    <t>Республика Северная Осетия — Алания</t>
  </si>
  <si>
    <t>Калининградская область</t>
  </si>
  <si>
    <t>Багратионовский городской округ</t>
  </si>
  <si>
    <t>пос. Малое Отважное</t>
  </si>
  <si>
    <t>Растения БИО, питомник декоративных растений</t>
  </si>
  <si>
    <t>Дубовая аллея, 1</t>
  </si>
  <si>
    <t>7 (4012) 77‒91‒87</t>
  </si>
  <si>
    <t>7‒981‒477‒91‒87</t>
  </si>
  <si>
    <t>bio-75@mail.ru</t>
  </si>
  <si>
    <t>http://bio39.ru</t>
  </si>
  <si>
    <t>Пн: c 09:00-17:00, Вт: c 09:00-17:00, Ср: c 09:00-17:00, Чт: c 09:00-17:00, Пт: c 09:00-17:00, Сб: c 09:00-16:00, Вс: c 10:00-14:00. нерабочие месяцы: январь-февраль</t>
  </si>
  <si>
    <t>https://facebook.com/bio39.ru</t>
  </si>
  <si>
    <t>https://instagram.com/bio39.ru</t>
  </si>
  <si>
    <t>https://vk.com/bio39ru</t>
  </si>
  <si>
    <t>https://ok.ru/group/57509343920214</t>
  </si>
  <si>
    <t>Пн: c 11:00-19:00, Вт: c 11:00-19:00, Ср: c 11:00-19:00, Чт: c 11:00-19:00, Пт: c 11:00-19:00, Сб: c 12:00-18:00, Вс: выходной</t>
  </si>
  <si>
    <t>проспект Победы, 40</t>
  </si>
  <si>
    <t>Калужская область</t>
  </si>
  <si>
    <t>Боровский район</t>
  </si>
  <si>
    <t>Балабаново</t>
  </si>
  <si>
    <t>Московская улица, 20</t>
  </si>
  <si>
    <t>7‒910‒597‒76‒49</t>
  </si>
  <si>
    <t>79190281670@mail.ru, support@tiu.ru</t>
  </si>
  <si>
    <t>http://xn--80avchgelik7e.xn--p1ai</t>
  </si>
  <si>
    <t>Лакокрасочные материалы, Материалы для дорожного строительства, Строительные материалы, Сухие строительные смеси, Хозяйственные товары</t>
  </si>
  <si>
    <t>https://vk.com/club96210118</t>
  </si>
  <si>
    <t>Киров</t>
  </si>
  <si>
    <t>Камчатский край</t>
  </si>
  <si>
    <t>Елизовский район</t>
  </si>
  <si>
    <t>Елизово</t>
  </si>
  <si>
    <t>Ритм, торгово-сервисный центр</t>
  </si>
  <si>
    <t>Ленина, 30Б</t>
  </si>
  <si>
    <t>7 (4152) 41‒10‒00, 7 (41531) 7‒40‒77</t>
  </si>
  <si>
    <t>office@mail.ritm.com</t>
  </si>
  <si>
    <t>http://ritm41.ru</t>
  </si>
  <si>
    <t>Карачаево-Черкесская Республика</t>
  </si>
  <si>
    <t>Черкесский городской округ</t>
  </si>
  <si>
    <t>Черкесск</t>
  </si>
  <si>
    <t>Стройдвор, компания</t>
  </si>
  <si>
    <t>Кавказская улица, 147</t>
  </si>
  <si>
    <t>7 (8782) 21‒33‒68, 7 (8782) 21‒33‒75, 7 (8782) 21‒38‒78, 7 (8782) 26‒67‒91, 7 (8782) 26‒70‒27</t>
  </si>
  <si>
    <t>mail@stroidvor.ru</t>
  </si>
  <si>
    <t>http://stroidvor.ru</t>
  </si>
  <si>
    <t>Климатическое оборудование, Мебель, Металлы, Отделочные материалы, Охрана / Безопасность, Промышленное оборудование, Садово-хозяйственные товары, Сантехническое оборудование, Строительные / монтажные работы, Строительные материалы / конструкции</t>
  </si>
  <si>
    <t>Входные двери, Герметики / Клеи, Гидроизоляционные материалы, Гипсокартон / Комплектующие, Деревообработка, Железобетонные изделия, Заборы / Ограждения, Замки / Скобяные изделия, Керамическая плитка / Кафель, Керамогранит, Кирпич, Котельное оборудование / Котлы, Кровельные материалы, Лакокрасочные материалы, Мебель для предприятий общественного питания, Мебель для учебных и дошкольных учреждений, Межкомнатные двери, Напольные покрытия / Комплектующие, Обои, Окна, Оргстекло / Поликарбонат, Отделочные материалы, Порошковые краски, Посуда, Промышленные тру</t>
  </si>
  <si>
    <t>Кемеровская область — Кузбасс</t>
  </si>
  <si>
    <t>Беловский городской округ</t>
  </si>
  <si>
    <t>Белово</t>
  </si>
  <si>
    <t>3-й микрорайон, 77а</t>
  </si>
  <si>
    <t>7 (38452) 4‒76‒99</t>
  </si>
  <si>
    <t>7‒904‒576‒46‒36</t>
  </si>
  <si>
    <t>ooovasilek@yandex.ru</t>
  </si>
  <si>
    <t>Пн: c 06:00-22:00, Вт: c 06:00-22:00, Ср: c 06:00-22:00, Чт: c 06:00-22:00, Пт: c 06:00-22:00, Сб: c 08:00-22:00, Вс: c 08:00-22:00. июнь-август: пн-пт 6:00-23:00, сб-вс 8:00-23:00</t>
  </si>
  <si>
    <t>с. Сосновка</t>
  </si>
  <si>
    <t>Мира, 14</t>
  </si>
  <si>
    <t>Кировская область</t>
  </si>
  <si>
    <t>улица Карла Маркса, 49</t>
  </si>
  <si>
    <t>U2B, компания по производству упаковки для бизнеса</t>
  </si>
  <si>
    <t>Киров городской округ</t>
  </si>
  <si>
    <t>2-й Кирпичный переулок, 2в</t>
  </si>
  <si>
    <t>7 (8332) 20‒39‒35, 7 (8332) 20‒49‒58, 8‒800‒700‒05‒45</t>
  </si>
  <si>
    <t>77@u2b.ru, info@u2b.ru, marketing3@u2b.ru</t>
  </si>
  <si>
    <t>http://kirov.u2b.ru/, http://u2b.ru</t>
  </si>
  <si>
    <t>https://instagram.com/u2b.upakovka</t>
  </si>
  <si>
    <t>https://vk.com/u2bclub</t>
  </si>
  <si>
    <t>Костромская область</t>
  </si>
  <si>
    <t>Металл Альянс, компания</t>
  </si>
  <si>
    <t>Волгореченск городской округ</t>
  </si>
  <si>
    <t>Волгореченск</t>
  </si>
  <si>
    <t>улица Промышленная, 9</t>
  </si>
  <si>
    <t>7‒903‒898‒26‒14, 7‒963‒151‒51‒51</t>
  </si>
  <si>
    <t>44artem@rambler.ru</t>
  </si>
  <si>
    <t>Металлоизделия, Оргстекло / Поликарбонат, Теплицы, Фасадные материалы / конструкции, Чёрный металлопрокат</t>
  </si>
  <si>
    <t>https://vk.com/club157967440</t>
  </si>
  <si>
    <t>https://ok.ru/profile/575889189830</t>
  </si>
  <si>
    <t>Краснодарский край</t>
  </si>
  <si>
    <t>Абинский район</t>
  </si>
  <si>
    <t>Абинск</t>
  </si>
  <si>
    <t>Интеллект, сеть магазинов учебной литературы и канцелярских товаров</t>
  </si>
  <si>
    <t>Советов, 142/5</t>
  </si>
  <si>
    <t>7 (86150) 4‒50‒85</t>
  </si>
  <si>
    <t>magazin@kubes.ru</t>
  </si>
  <si>
    <t>http://kubes.ru</t>
  </si>
  <si>
    <t>Канцелярские товары / Учебные принадлежности, Книги, Настольные игры, Офисная бумага, Учебная литература</t>
  </si>
  <si>
    <t>https://instagram.com/uchebniki_krd</t>
  </si>
  <si>
    <t>Калининский район</t>
  </si>
  <si>
    <t>Продукты быстрого приготовления, Хозяйственные товары</t>
  </si>
  <si>
    <t>Инструмент, Отделочные материалы, Промышленное оборудование, Садово-хозяйственные товары, Электротехника</t>
  </si>
  <si>
    <t>Красноярский край</t>
  </si>
  <si>
    <t>Ачинск городской округ</t>
  </si>
  <si>
    <t>Ачинск</t>
  </si>
  <si>
    <t>Двери-Ачинск.рф, магазин</t>
  </si>
  <si>
    <t>Пригородная 1-я, 1 ст3</t>
  </si>
  <si>
    <t>7 (39151) 6‒10‒55, 7‒923‒374‒27‒03</t>
  </si>
  <si>
    <t>vwwwv@inbox.ru</t>
  </si>
  <si>
    <t>http://xn----8sbehgscq0azq3e.xn--p1ai</t>
  </si>
  <si>
    <t>Входные двери, Межкомнатные двери, Хозяйственные товары</t>
  </si>
  <si>
    <t>6-й микрорайон, 8</t>
  </si>
  <si>
    <t>Курганская область</t>
  </si>
  <si>
    <t>Кетовский район</t>
  </si>
  <si>
    <t>с. Кетово</t>
  </si>
  <si>
    <t>Кетово, строительная база</t>
  </si>
  <si>
    <t>Красина, 15в</t>
  </si>
  <si>
    <t>7 (3522) 55‒08‒82, 7 (35231) 2‒30‒91</t>
  </si>
  <si>
    <t>7‒912‒571‒60‒12, 7‒912‒835‒08‒82</t>
  </si>
  <si>
    <t>ooo.aviv45@gmail.com</t>
  </si>
  <si>
    <t>http://xn--45-ylceoecmcgl6i.xn--p1ai</t>
  </si>
  <si>
    <t>Биотопливо, Кирпич, Крепёжные изделия, Кровельные материалы, Металлоизделия, Песок / Щебень, Пиломатериалы / Лесоматериалы, Погонажные изделия, Строительные материалы, Сухие строительные смеси, Теплоизоляционные материалы, Хозяйственные товары, Цемент</t>
  </si>
  <si>
    <t>Курская область</t>
  </si>
  <si>
    <t>Агрозащита, компания</t>
  </si>
  <si>
    <t>Курск городской округ</t>
  </si>
  <si>
    <t>Курск</t>
  </si>
  <si>
    <t>Красной Армии, 56</t>
  </si>
  <si>
    <t>7 (4712) 54‒75‒74, 7 (4712) 54‒77‒45</t>
  </si>
  <si>
    <t>agrozashita@yandex.ru</t>
  </si>
  <si>
    <t>http://agrozashita.ru</t>
  </si>
  <si>
    <t>Ленинградская область</t>
  </si>
  <si>
    <t>Всеволожский муниципальный район</t>
  </si>
  <si>
    <t>База Промышленной Тары, торговая компания</t>
  </si>
  <si>
    <t>городской пос. Янино-1</t>
  </si>
  <si>
    <t>Промышленный проезд, 10</t>
  </si>
  <si>
    <t>7 (812) 449‒58‒05</t>
  </si>
  <si>
    <t>7‒906‒265‒55‒01, 7‒906‒265‒55‒48</t>
  </si>
  <si>
    <t>4495805@mail.ru</t>
  </si>
  <si>
    <t>http://www.taraspb.ru</t>
  </si>
  <si>
    <t>Печи / Камины, Теплицы</t>
  </si>
  <si>
    <t>Magic box, сеть киосков по упаковке подарков</t>
  </si>
  <si>
    <t>7‒911‒266‒40‒80</t>
  </si>
  <si>
    <t>http://magic-box.2gis.biz, http://mymagicbox.ru</t>
  </si>
  <si>
    <t>https://instagram.com/mega_magicbox</t>
  </si>
  <si>
    <t>Санкт-Петербург</t>
  </si>
  <si>
    <t>проспект Энгельса, Мега Парнас</t>
  </si>
  <si>
    <t>natasha.coollucky@gmail.com</t>
  </si>
  <si>
    <t>Ежедневно с 13:00 до 19:00</t>
  </si>
  <si>
    <t>Дом цветов</t>
  </si>
  <si>
    <t>Декабристов, 8</t>
  </si>
  <si>
    <t>Липецкая область</t>
  </si>
  <si>
    <t>ЧСЗ-Липецк, производственная компания</t>
  </si>
  <si>
    <t>Грязинский район</t>
  </si>
  <si>
    <t>с. Казинка</t>
  </si>
  <si>
    <t>Особой экономической зоны тер, 5</t>
  </si>
  <si>
    <t>7 (4742) 51‒53‒00</t>
  </si>
  <si>
    <t>info@chsz.ru, info@chszlp.ru</t>
  </si>
  <si>
    <t>http://www.chszlp.ru</t>
  </si>
  <si>
    <t>Магаданская область</t>
  </si>
  <si>
    <t>Магадан городской округ</t>
  </si>
  <si>
    <t>Магадан</t>
  </si>
  <si>
    <t>проспект Карла Маркса, 27</t>
  </si>
  <si>
    <t>7‒924‒858‒21‒21</t>
  </si>
  <si>
    <t>domsvetov@mail.ru, donate@opencart.com</t>
  </si>
  <si>
    <t>http://domtsvetov.com</t>
  </si>
  <si>
    <t>https://instagram.com/domtsvetov</t>
  </si>
  <si>
    <t>Московская область</t>
  </si>
  <si>
    <t>Балашиха городской округ</t>
  </si>
  <si>
    <t>Балашиха</t>
  </si>
  <si>
    <t>ПАРИТЕКС, производственно-торговая компания</t>
  </si>
  <si>
    <t>Носовихинское шоссе, вл255</t>
  </si>
  <si>
    <t>7 (495) 739‒75‒86</t>
  </si>
  <si>
    <t>paritex98@gmail.com</t>
  </si>
  <si>
    <t>http://www.paritex.ru</t>
  </si>
  <si>
    <t>paritex2</t>
  </si>
  <si>
    <t>Москва</t>
  </si>
  <si>
    <t>Красногорск городской округ</t>
  </si>
  <si>
    <t>Садовое бюро, компания</t>
  </si>
  <si>
    <t>МКАД 69 Километр, к19</t>
  </si>
  <si>
    <t>7‒915‒089‒01‒90</t>
  </si>
  <si>
    <t>gardenburo@yandex.ru</t>
  </si>
  <si>
    <t>http://gardenburo.ru</t>
  </si>
  <si>
    <t>Бытовая техника, Посуда, Хозяйственные товары, Электроустановочная продукция</t>
  </si>
  <si>
    <t>Бытовые услуги, Инструмент, Отделочные материалы, Садово-хозяйственные товары</t>
  </si>
  <si>
    <t>Помощь в обучении, Учебная литература</t>
  </si>
  <si>
    <t>Лакокрасочные материалы, Садово-огородный инвентарь / техника, Строительные материалы, Сухие строительные смеси, Теплоизоляционные материалы</t>
  </si>
  <si>
    <t>Мурманская область</t>
  </si>
  <si>
    <t>Апатиты городской округ</t>
  </si>
  <si>
    <t>Апатиты</t>
  </si>
  <si>
    <t>Точка позитива, магазин</t>
  </si>
  <si>
    <t>Ферсмана, 26в</t>
  </si>
  <si>
    <t>7‒921‒277‒01‒21</t>
  </si>
  <si>
    <t>pyros51@mail.ru</t>
  </si>
  <si>
    <t>http://tochkapozitiva.ru</t>
  </si>
  <si>
    <t>https://vk.com/id176586961</t>
  </si>
  <si>
    <t>Ненецкий автономный округ</t>
  </si>
  <si>
    <t>Нарьян-Мар городской округ</t>
  </si>
  <si>
    <t>Нарьян-Мар</t>
  </si>
  <si>
    <t>КИБЕРНЕТИК, магазин</t>
  </si>
  <si>
    <t>Ненецкая, 12а</t>
  </si>
  <si>
    <t>7 (81853) 4‒14‒12</t>
  </si>
  <si>
    <t>kalaganov5@gmail.com</t>
  </si>
  <si>
    <t>Книги / Канцелярия, Компьютеры, Средства автоматизации и информационные технологии, Торговое оборудование</t>
  </si>
  <si>
    <t>Канцелярские товары / Учебные принадлежности, Компьютеры / Комплектующие, Контрольно-кассовая техника / Расходные материалы, Продажа программного обеспечения, Ремонт компьютеров</t>
  </si>
  <si>
    <t>https://vk.com/kibnetpro</t>
  </si>
  <si>
    <t>https://twitter.com/kibnetpro</t>
  </si>
  <si>
    <t>Нижегородская область</t>
  </si>
  <si>
    <t>Арзамас городской округ</t>
  </si>
  <si>
    <t>Арзамас</t>
  </si>
  <si>
    <t>Магнолия, цветочный магазин</t>
  </si>
  <si>
    <t>Калинина, 31</t>
  </si>
  <si>
    <t>7 (83147) 7‒29‒33</t>
  </si>
  <si>
    <t>7‒905‒660‒63‒69</t>
  </si>
  <si>
    <t>magazin-magnoliya@yandex.ru</t>
  </si>
  <si>
    <t>http://www.arzamasflowers.ru</t>
  </si>
  <si>
    <t>Доставка цветов, Подарочная упаковка, Семена / Посадочный материал, Услуги праздничного оформления, Цветы</t>
  </si>
  <si>
    <t>https://instagram.com/magazin_magnoliya</t>
  </si>
  <si>
    <t>https://vk.com/arzamasflowers</t>
  </si>
  <si>
    <t>MachineStore, сеть магазинов электроинструмента</t>
  </si>
  <si>
    <t>Новгородская область</t>
  </si>
  <si>
    <t>Великий Новгород городской округ</t>
  </si>
  <si>
    <t>Великий Новгород</t>
  </si>
  <si>
    <t>Библиотечный коллектор, торговая компания</t>
  </si>
  <si>
    <t>проспект Александра Корсунова, 6 к1</t>
  </si>
  <si>
    <t>7 (8162) 62‒37‒41</t>
  </si>
  <si>
    <t>resurs@novric.natm.ru, ups@novric.natm.ru</t>
  </si>
  <si>
    <t>http://resursy53.ru</t>
  </si>
  <si>
    <t>https://vk.com/public51365997</t>
  </si>
  <si>
    <t>Harmens, типография</t>
  </si>
  <si>
    <t>Новосибирская область</t>
  </si>
  <si>
    <t>Бердск городской округ</t>
  </si>
  <si>
    <t>Бердск</t>
  </si>
  <si>
    <t>7 (383) 363‒00‒36, 7 (38341) 6‒30‒25</t>
  </si>
  <si>
    <t>8b4e078a51d04e0e9efdf470027f0ec1@sentry.wixpress.com, info@harmens.ru</t>
  </si>
  <si>
    <t>http://www.harmens.ru</t>
  </si>
  <si>
    <t>Бумажная упаковка, Офсетная печать, Предпечатная подготовка</t>
  </si>
  <si>
    <t>Теплица новые технологии</t>
  </si>
  <si>
    <t>Омская область</t>
  </si>
  <si>
    <t>Азовский немецкий национальный район</t>
  </si>
  <si>
    <t>Рабочая, 2</t>
  </si>
  <si>
    <t>7 (3812) 38‒05‒95, 7 (38141) 3‒68‒70</t>
  </si>
  <si>
    <t>7‒960‒987‒80‒29</t>
  </si>
  <si>
    <t>teplica.nt@yandex.ru</t>
  </si>
  <si>
    <t>http://www.tepnoteh.ru</t>
  </si>
  <si>
    <t>Доставка цветов, Овощи / Фрукты, Семена / Посадочный материал, Цветы</t>
  </si>
  <si>
    <t>Канцелярские товары / Учебные принадлежности, Копировальные услуги, Нанесение изображений на сувениры, Фото на документы</t>
  </si>
  <si>
    <t>Оренбургская область</t>
  </si>
  <si>
    <t>Новоорский район</t>
  </si>
  <si>
    <t>пос. Новоорск</t>
  </si>
  <si>
    <t>ФотоФокус, фотосалон</t>
  </si>
  <si>
    <t>7 (35363) 7‒24‒28</t>
  </si>
  <si>
    <t>7‒922‒896‒36‒79</t>
  </si>
  <si>
    <t>fotofocys@yandex.ru</t>
  </si>
  <si>
    <t>Орловская область</t>
  </si>
  <si>
    <t>Мценск городской округ</t>
  </si>
  <si>
    <t>Мценск</t>
  </si>
  <si>
    <t>Коммунсельхозтехника, торговая компания</t>
  </si>
  <si>
    <t>Комсомольская улица, 109</t>
  </si>
  <si>
    <t>selxozservis@mail.ru</t>
  </si>
  <si>
    <t>http://kstekhnika.ru</t>
  </si>
  <si>
    <t>Пн: c 07:45-16:15, Вт: c 07:45-16:15, Ср: c 07:45-16:15, Чт: c 07:45-16:15, Пт: c 07:45-16:15, Сб: выходной, Вс: выходной</t>
  </si>
  <si>
    <t>Пензенская область</t>
  </si>
  <si>
    <t>Бессоновский район</t>
  </si>
  <si>
    <t>Металлоизделия, производственно-торговая компания</t>
  </si>
  <si>
    <t>Дорожная, 22</t>
  </si>
  <si>
    <t>7 (8412) 39‒00‒05</t>
  </si>
  <si>
    <t>7‒927‒373‒61‒00, 7‒963‒102‒33‒32</t>
  </si>
  <si>
    <t>peshi-metall@yandex.ru</t>
  </si>
  <si>
    <t>http://metallmd.ru</t>
  </si>
  <si>
    <t>Металлы, Предметы интерьера / экстерьера, Садово-хозяйственные товары, Спецмагазины</t>
  </si>
  <si>
    <t>Кованые изделия, Металлоизделия, Печи / Камины, Теплицы, Товары для бань / саун</t>
  </si>
  <si>
    <t>79273736100, 79631023332</t>
  </si>
  <si>
    <t>https://instagram.com/metall.md</t>
  </si>
  <si>
    <t>Пермский край</t>
  </si>
  <si>
    <t>Березники городской округ</t>
  </si>
  <si>
    <t>Березники</t>
  </si>
  <si>
    <t>Ангел, магазин детских товаров</t>
  </si>
  <si>
    <t>Пятилетки, 43</t>
  </si>
  <si>
    <t>7 (3424) 23‒51‒58</t>
  </si>
  <si>
    <t>7‒902‒475‒69‒39</t>
  </si>
  <si>
    <t>your@email.ru</t>
  </si>
  <si>
    <t>http://neposedanasha.ru</t>
  </si>
  <si>
    <t>https://vk.com/neposeda59</t>
  </si>
  <si>
    <t>Приморский край</t>
  </si>
  <si>
    <t>Артёмовский городской округ</t>
  </si>
  <si>
    <t>Артем</t>
  </si>
  <si>
    <t>Цветущий сад, оптово-розничная компания</t>
  </si>
  <si>
    <t>1-я Рабочая улица, 105</t>
  </si>
  <si>
    <t>7 (423) 294‒44‒05</t>
  </si>
  <si>
    <t>7‒908‒994‒44‒03, 7‒908‒994‒44‒05</t>
  </si>
  <si>
    <t>sad0102@mail.ru</t>
  </si>
  <si>
    <t>http://www.sadcv-vlad.ru</t>
  </si>
  <si>
    <t>Календари / Открытки, Садово-огородный инвентарь / техника, Семена / Посадочный материал, Средства защиты растений / Удобрения, Сувениры</t>
  </si>
  <si>
    <t>https://instagram.com/sadcv_vlad</t>
  </si>
  <si>
    <t>Псковская область</t>
  </si>
  <si>
    <t>Печорский район</t>
  </si>
  <si>
    <t>Печоры</t>
  </si>
  <si>
    <t>Политек Плюс, производственная фирма</t>
  </si>
  <si>
    <t>7‒911‒350‒30‒63, 7‒911‒388‒07‒27</t>
  </si>
  <si>
    <t>mail@savinov60.ru</t>
  </si>
  <si>
    <t>http://savinov60.ru</t>
  </si>
  <si>
    <t>Комплектующие для окон, Одноразовая посуда</t>
  </si>
  <si>
    <t>Республика Адыгея</t>
  </si>
  <si>
    <t>Майкоп городской округ</t>
  </si>
  <si>
    <t>Майкоп</t>
  </si>
  <si>
    <t>Строительная база Майкопа, магазин</t>
  </si>
  <si>
    <t>Павлова, 16/1</t>
  </si>
  <si>
    <t>7 (8772) 51‒34‒34</t>
  </si>
  <si>
    <t>7‒928‒442‒34‒34, 7‒928‒468‒34‒34, 7‒960‒474‒34‒34</t>
  </si>
  <si>
    <t>vistmayko2p@mail.ru, vistmaykop@mail.ru</t>
  </si>
  <si>
    <t>http://hbm01.ru</t>
  </si>
  <si>
    <t>Герметики / Клеи, Декоративные отделочные элементы и материалы, ДСП / ДВП / Фанера, Кровельные материалы, Лакокрасочные материалы, Напольные покрытия / Комплектующие, Оборудование для очистки воды, Отделочные материалы, Песок / Щебень, Садово-огородный инвентарь / техника, Сухие строительные смеси, Теплоизоляционные материалы, Электроинструмент</t>
  </si>
  <si>
    <t>https://instagram.com/hbm045</t>
  </si>
  <si>
    <t>Республика Алтай</t>
  </si>
  <si>
    <t>Горно-Алтайск городской округ</t>
  </si>
  <si>
    <t>Горно-Алтайск</t>
  </si>
  <si>
    <t>Шанс, сеть магазинов инструментов</t>
  </si>
  <si>
    <t>проспект Коммунистический, 194/3</t>
  </si>
  <si>
    <t>7 (38822) 6‒27‒86</t>
  </si>
  <si>
    <t>shans194@mail.ru</t>
  </si>
  <si>
    <t>http://www.shans04.ru</t>
  </si>
  <si>
    <t>Республика Башкортостан</t>
  </si>
  <si>
    <t>Абзелиловский район</t>
  </si>
  <si>
    <t>с. Аскарово</t>
  </si>
  <si>
    <t>Ути Пути, магазин хозяйственных товаров</t>
  </si>
  <si>
    <t>Рауфа Давлетова, 6/3</t>
  </si>
  <si>
    <t>7‒967‒745‒42‒41</t>
  </si>
  <si>
    <t>utiputi_2017@mail.ru</t>
  </si>
  <si>
    <t>https://vk.com/utiputi1</t>
  </si>
  <si>
    <t>Республика Бурятия</t>
  </si>
  <si>
    <t>Баргузинский район</t>
  </si>
  <si>
    <t>пгт Усть-Баргузин</t>
  </si>
  <si>
    <t>Байкаллес, лесопромышленная компания</t>
  </si>
  <si>
    <t>Рабочая улица, 21</t>
  </si>
  <si>
    <t>7 (30131) 9‒13‒83</t>
  </si>
  <si>
    <t>7‒914‒843‒11‒11, 7‒924‒772‒80‒15</t>
  </si>
  <si>
    <t>baikalles@mail.ru</t>
  </si>
  <si>
    <t>http://baikalles.com</t>
  </si>
  <si>
    <t>https://instagram.com/pellets03</t>
  </si>
  <si>
    <t>Республика Дагестан</t>
  </si>
  <si>
    <t>Буйнакск городской округ</t>
  </si>
  <si>
    <t>Буйнакск</t>
  </si>
  <si>
    <t>Мушарака, Компания</t>
  </si>
  <si>
    <t>Закарьяева, 3а/2</t>
  </si>
  <si>
    <t>7 (8722) 55‒22‒32, 7 (87237) 2‒71‒27</t>
  </si>
  <si>
    <t>abc@gmail.com, musharaka@mail.ru</t>
  </si>
  <si>
    <t>http://musharaka.ru</t>
  </si>
  <si>
    <t>Пн: c 09:00-19:00, Вт: c 09:00-19:00, Ср: c 09:00-19:00, Чт: c 09:00-19:00, Пт: выходной, Сб: c 09:00-19:00, Вс: c 09:00-19:00</t>
  </si>
  <si>
    <t>Республика Ингушетия</t>
  </si>
  <si>
    <t>Назрань городской округ</t>
  </si>
  <si>
    <t>Назрань</t>
  </si>
  <si>
    <t>Максимум, центр по подготовке к ЕГЭ и ОГЭ</t>
  </si>
  <si>
    <t>Московская, 33</t>
  </si>
  <si>
    <t>7‒928‒008‒91‒13, 7‒928‒918‒05‒65</t>
  </si>
  <si>
    <t>grozny@maximumtest.ru, kaluga@maximumtest.ru, maximum.vlg@gmail.com, rnd@maximumtest.ru, vladimir@maximumtest.ru</t>
  </si>
  <si>
    <t>http://maximumtest.ru</t>
  </si>
  <si>
    <t>79280089113, 79289180565</t>
  </si>
  <si>
    <t>https://instagram.com/maximum_ingushetia</t>
  </si>
  <si>
    <t>Республика Калмыкия</t>
  </si>
  <si>
    <t>Дэфо, компания</t>
  </si>
  <si>
    <t>Элиста городской округ</t>
  </si>
  <si>
    <t>Элиста</t>
  </si>
  <si>
    <t>1-й микрорайон, 1Б</t>
  </si>
  <si>
    <t>7 (84722) 4‒37‒62</t>
  </si>
  <si>
    <t>7‒909‒395‒24‒53</t>
  </si>
  <si>
    <t>msk@defo.ru</t>
  </si>
  <si>
    <t>http://www.defo.ru</t>
  </si>
  <si>
    <t>Бытовая химия, Канцелярские товары / Учебные принадлежности, Корпусная мебель, Оргтехника, Офисная мебель</t>
  </si>
  <si>
    <t>Элемент, строительный магазин</t>
  </si>
  <si>
    <t>Республика Карелия</t>
  </si>
  <si>
    <t>Кондопожский район</t>
  </si>
  <si>
    <t>Кондопога</t>
  </si>
  <si>
    <t>улица Максима Горького, 1</t>
  </si>
  <si>
    <t>7‒921‒804‒57‒85</t>
  </si>
  <si>
    <t>myasoedov.roman@elementsm.ru, news@elementsm.ru</t>
  </si>
  <si>
    <t>http://elementsm.ru</t>
  </si>
  <si>
    <t>Бензоинструмент, Входные двери, Гипсокартон / Комплектующие, ДСП / ДВП / Фанера, Кабель / Провод, Керамическая плитка / Кафель, Крепёжные изделия, Кровельные материалы, Лакокрасочные материалы, ЛДСП / ДВПО / МДФ, Мебельная фурнитура, Межкомнатные двери, Напольные покрытия / Комплектующие, Обои, Отделочные материалы, Пиломатериалы / Лесоматериалы, Погонажные изделия, Садово-парковая мебель / Аксессуары, Светотехника, Семена / Посадочный материал, Системы отопления / водоснабжения / канализации, Стеновые панели, Строительные материалы, Сухие строительные смес</t>
  </si>
  <si>
    <t>https://vk.com/element_kondopoga</t>
  </si>
  <si>
    <t>Республика Коми</t>
  </si>
  <si>
    <t>Сосногорск муниципальный район</t>
  </si>
  <si>
    <t>Сосногорск</t>
  </si>
  <si>
    <t>Арбат, магазин сувениров и подарков</t>
  </si>
  <si>
    <t>7‒904‒207‒54‒34</t>
  </si>
  <si>
    <t>nord.rk@mail.ru</t>
  </si>
  <si>
    <t>Новогодние товары, Подарочная упаковка, Сувениры, Сценические / карнавальные костюмы / Аксессуары, Часы / Аксессуары</t>
  </si>
  <si>
    <t>https://vk.com/magazinarbat</t>
  </si>
  <si>
    <t>Eva, сеть магазинов косметики и бытовой химии</t>
  </si>
  <si>
    <t>Республика Крым</t>
  </si>
  <si>
    <t>8‒800‒250‒08‒80</t>
  </si>
  <si>
    <t>http://evacosmetics.ru</t>
  </si>
  <si>
    <t>https://vk.com/eva_crimea</t>
  </si>
  <si>
    <t>https://ok.ru/group/56809912336617</t>
  </si>
  <si>
    <t>Евпатория городской округ</t>
  </si>
  <si>
    <t>Евпатория</t>
  </si>
  <si>
    <t>3aoffice@evacosmetics.ru</t>
  </si>
  <si>
    <t>Канцблок-Волжск, производственная фирма</t>
  </si>
  <si>
    <t>Республика Марий Эл</t>
  </si>
  <si>
    <t>Волжск городской округ</t>
  </si>
  <si>
    <t>Волжск</t>
  </si>
  <si>
    <t>Чапаева, 20</t>
  </si>
  <si>
    <t>7 (83631) 5‒11‒82, 7 (83631) 6‒20‒39, 7 (83631) 6‒32‒92</t>
  </si>
  <si>
    <t>marketing_kb@mail.ru, marketing_omts@mail.ru, voluppmts@mail.ru</t>
  </si>
  <si>
    <t>http://kanzblok.ru</t>
  </si>
  <si>
    <t>Гофротара, Канцелярские товары / Учебные принадлежности</t>
  </si>
  <si>
    <t>https://vk.com/aistpress</t>
  </si>
  <si>
    <t>Торгово-сервисный центр офисной техники</t>
  </si>
  <si>
    <t>Республика Мордовия</t>
  </si>
  <si>
    <t>Лидер-Канц, магазин канцелярских товаров и офисной мебели</t>
  </si>
  <si>
    <t>Рузаевский район</t>
  </si>
  <si>
    <t>Рузаевка</t>
  </si>
  <si>
    <t>Бедно-Демьяновская, 16/1</t>
  </si>
  <si>
    <t>7 (83451) 6‒44‒63</t>
  </si>
  <si>
    <t>7‒927‒977‒88‒00</t>
  </si>
  <si>
    <t>leader-kanz@yandex.ru</t>
  </si>
  <si>
    <t>Книги / Канцелярия, Мебель, Юридические услуги</t>
  </si>
  <si>
    <t>Изготовление печатей / штампов, Канцелярские товары / Учебные принадлежности, Офисная мебель, Сейфы</t>
  </si>
  <si>
    <t>https://instagram.com/leader_kanz</t>
  </si>
  <si>
    <t>https://vk.com/leaderkanz</t>
  </si>
  <si>
    <t>Республика Саха (Якутия)</t>
  </si>
  <si>
    <t>Горный район</t>
  </si>
  <si>
    <t>с. Бердигестях</t>
  </si>
  <si>
    <t>Азбука, сеть канцелярских магазинов</t>
  </si>
  <si>
    <t>Софрона Данилова, 20</t>
  </si>
  <si>
    <t>8‒800‒707‒12‒22</t>
  </si>
  <si>
    <t>azbukapiar@yandex.ru, sales@azbukaykt.ru</t>
  </si>
  <si>
    <t>http://azbuka.openbig.ru, http://azbukaykt.ru</t>
  </si>
  <si>
    <t>Календари / Открытки, Канцелярские товары / Учебные принадлежности, Настольные игры, Офисная бумага, Подарочная упаковка, Сувениры</t>
  </si>
  <si>
    <t>https://facebook.com/azbukaykt</t>
  </si>
  <si>
    <t>https://instagram.com/azbukaykt</t>
  </si>
  <si>
    <t>Владикавказ городской округ</t>
  </si>
  <si>
    <t>Владикавказ</t>
  </si>
  <si>
    <t>Иристонский район</t>
  </si>
  <si>
    <t>КАНЦТОВАРИЩ, торговый дом</t>
  </si>
  <si>
    <t>Бутырина, 14</t>
  </si>
  <si>
    <t>7 (8672) 54‒96‒69</t>
  </si>
  <si>
    <t>7‒928‒687‒74‒04</t>
  </si>
  <si>
    <t>info@advantshop.ru, info@kanctovarish.ru</t>
  </si>
  <si>
    <t>http://kanctovarish.ru</t>
  </si>
  <si>
    <t>https://instagram.com/kanctovarish</t>
  </si>
  <si>
    <t>https://vk.com/kanctovarish</t>
  </si>
  <si>
    <t>Республика Татарстан</t>
  </si>
  <si>
    <t>Альметьевский район</t>
  </si>
  <si>
    <t>Альметьевск</t>
  </si>
  <si>
    <t>Любимый книжный, магазин</t>
  </si>
  <si>
    <t>7 (8553) 30‒39‒47</t>
  </si>
  <si>
    <t>info@aistpress.ru</t>
  </si>
  <si>
    <t>https://instagram.com/knizhnyy_panorama</t>
  </si>
  <si>
    <t>Республика Тыва</t>
  </si>
  <si>
    <t>Кызыл городской округ</t>
  </si>
  <si>
    <t>Кызыл</t>
  </si>
  <si>
    <t>Кочетова, 60</t>
  </si>
  <si>
    <t>7‒913‒359‒55‒43</t>
  </si>
  <si>
    <t>edelveis56@mail.ru</t>
  </si>
  <si>
    <t>http://vals-cvetoff.ru</t>
  </si>
  <si>
    <t>https://instagram.com/vals_cvetoff_kyzyl</t>
  </si>
  <si>
    <t>Республика Хакасия</t>
  </si>
  <si>
    <t>Абакан городской округ</t>
  </si>
  <si>
    <t>Абакан</t>
  </si>
  <si>
    <t>GIPFEL, сеть магазинов посуды</t>
  </si>
  <si>
    <t>Некрасова, 31а</t>
  </si>
  <si>
    <t>7‒904‒890‒00‒41, 8‒800‒700‒34‒88</t>
  </si>
  <si>
    <t>7‒904‒890‒00‒41</t>
  </si>
  <si>
    <t>gipfel23@mail.ru, info@gipfel.ru, nat19021968a@mail.ru</t>
  </si>
  <si>
    <t>Ростовская область</t>
  </si>
  <si>
    <t>Азов городской округ</t>
  </si>
  <si>
    <t>Азов</t>
  </si>
  <si>
    <t>Унипласт, производственная компания</t>
  </si>
  <si>
    <t>7 (86342) 4‒09‒26, 7 (86342) 4‒21‒68</t>
  </si>
  <si>
    <t>azovuniplast@mail.ru</t>
  </si>
  <si>
    <t>http://uniplastazov.ru/</t>
  </si>
  <si>
    <t>Рязанская область</t>
  </si>
  <si>
    <t>Пронский район</t>
  </si>
  <si>
    <t>Новомичуринск</t>
  </si>
  <si>
    <t>Стройбаза</t>
  </si>
  <si>
    <t>Промышленная улица, 14а</t>
  </si>
  <si>
    <t>7‒910‒500‒75‒75</t>
  </si>
  <si>
    <t>baza.novomichurinsk@mail.ru</t>
  </si>
  <si>
    <t>https://vk.com/stroy_62</t>
  </si>
  <si>
    <t>Самарская область</t>
  </si>
  <si>
    <t>Безенчукский район</t>
  </si>
  <si>
    <t>пгт Безенчук</t>
  </si>
  <si>
    <t>Аmmi, лавка цветов</t>
  </si>
  <si>
    <t>https://instagram.com/ammi_bezenchuk</t>
  </si>
  <si>
    <t>https://vk.com/ammi_bezenchuk</t>
  </si>
  <si>
    <t>Мамистова, 6</t>
  </si>
  <si>
    <t>7‒937‒187‒74‒22</t>
  </si>
  <si>
    <t>maschukaeva@yandex.ru</t>
  </si>
  <si>
    <t>Саратовская область</t>
  </si>
  <si>
    <t>Балаковский район</t>
  </si>
  <si>
    <t>Балаково</t>
  </si>
  <si>
    <t>7 (8453) 64‒30‒40, 7 (8453) 64‒46‒60</t>
  </si>
  <si>
    <t>kazan@umkrepezh.ru, ken-nsk@mail.ru, kravbin@mail.ru, shop@mirsnab64.ru, usadba.instrument@mail.ru</t>
  </si>
  <si>
    <t>Бензоинструмент, Садово-огородный инвентарь / техника, Сварочное оборудование, Слесарно-монтажный инструмент, Спецодежда / Средства индивидуальной защиты</t>
  </si>
  <si>
    <t>https://vk.com/mircnab</t>
  </si>
  <si>
    <t>Ресурсы Сахалина, производственная компания</t>
  </si>
  <si>
    <t>Сахалинская область</t>
  </si>
  <si>
    <t>Анивский городской округ</t>
  </si>
  <si>
    <t>Солнечная, 12Б</t>
  </si>
  <si>
    <t>7 (4242) 28‒19‒70, 7 (4242) 29‒05‒11</t>
  </si>
  <si>
    <t>7‒914‒758‒19‒70, 7‒914‒759‒05‒11</t>
  </si>
  <si>
    <t>office@sakhres.com</t>
  </si>
  <si>
    <t>http://www.sakhres.com</t>
  </si>
  <si>
    <t>Теплоизоляционные материалы, Упаковочные материалы, Фасадные материалы / конструкции</t>
  </si>
  <si>
    <t>Свердловская область</t>
  </si>
  <si>
    <t>Арамильский городской округ</t>
  </si>
  <si>
    <t>Арамиль</t>
  </si>
  <si>
    <t>У Валентины, сервис-магазин</t>
  </si>
  <si>
    <t>Пролетарская, 82/1</t>
  </si>
  <si>
    <t>7‒909‒023‒28‒58, 7‒922‒218‒56‒43</t>
  </si>
  <si>
    <t>voronkova-89@mail.ru</t>
  </si>
  <si>
    <t>Заточка / шлифовка режущих инструментов, Изготовление ключей, Крепёжные изделия, Семена / Посадочный материал, Средства защиты растений / Удобрения</t>
  </si>
  <si>
    <t>Ежедневно с 08:00 до 17:45. мастерская по заточке и шлифовке режущих инструментов: вт-вс 8:00-17:45</t>
  </si>
  <si>
    <t>79222185643, 79655487741</t>
  </si>
  <si>
    <t>https://vk.com/club183775722</t>
  </si>
  <si>
    <t>Смоленская область</t>
  </si>
  <si>
    <t>ГАЛАНТ, компания</t>
  </si>
  <si>
    <t>Рославльский район</t>
  </si>
  <si>
    <t>Рославль</t>
  </si>
  <si>
    <t>Красноармейская улица, 7а</t>
  </si>
  <si>
    <t>7 (48134) 2‒16‒16</t>
  </si>
  <si>
    <t>7‒905‒695‒14‒84</t>
  </si>
  <si>
    <t>info@galant67.ru</t>
  </si>
  <si>
    <t>http://galant67.ru</t>
  </si>
  <si>
    <t>Пн: c 07:45-17:00, Вт: c 07:45-17:00, Ср: c 07:45-17:00, Чт: c 07:45-17:00, Пт: c 07:45-17:00, Сб: выходной, Вс: выходной</t>
  </si>
  <si>
    <t>https://vk.com/galant67</t>
  </si>
  <si>
    <t>Ставропольский край</t>
  </si>
  <si>
    <t>Георгиевский городской округ</t>
  </si>
  <si>
    <t>Георгиевск</t>
  </si>
  <si>
    <t>улица Ленина, 125/7</t>
  </si>
  <si>
    <t>7 (87951) 5‒10‒83, 7‒928‒826‒81‒93</t>
  </si>
  <si>
    <t>kopir_ka@list.ru</t>
  </si>
  <si>
    <t>Заправка картриджей, Канцелярские товары / Учебные принадлежности, Ремонт оргтехники, Фотоцентры, Широкоформатная печать</t>
  </si>
  <si>
    <t>https://vk.com/id439690076</t>
  </si>
  <si>
    <t>Тамбовская область</t>
  </si>
  <si>
    <t>Котовск городской округ</t>
  </si>
  <si>
    <t>Котовск</t>
  </si>
  <si>
    <t>Тамбовский пороховой завод</t>
  </si>
  <si>
    <t>7 (47541) 4‒08‒00, 7 (47541) 4‒27‒59, 7 (47541) 4‒36‒33, 7 (47541) 4‒36‒77</t>
  </si>
  <si>
    <t>info@fkptpz.ru</t>
  </si>
  <si>
    <t>http://www.fkptpz.ru</t>
  </si>
  <si>
    <t>Отделочные материалы, Спортивные товары, Тара / Упаковка</t>
  </si>
  <si>
    <t>Лакокрасочные материалы, Пластиковая тара, Товары для охоты</t>
  </si>
  <si>
    <t>Тверская область</t>
  </si>
  <si>
    <t>Гармония сада, студия ландшафтного дизайна</t>
  </si>
  <si>
    <t>д. Пасынково</t>
  </si>
  <si>
    <t>деревня Пасынково, 4</t>
  </si>
  <si>
    <t>7 (4822) 41‒73‒83</t>
  </si>
  <si>
    <t>7‒903‒800‒09‒03, 7‒905‒608‒24‒24</t>
  </si>
  <si>
    <t>mail@polivavto.ru, mikrukow@yandex.ru, sad@garmonya.su</t>
  </si>
  <si>
    <t>http://polivavto.ru, http://www.garmonya.su</t>
  </si>
  <si>
    <t>Томская область</t>
  </si>
  <si>
    <t>ПРОФИ ЭлектроМаркет</t>
  </si>
  <si>
    <t>ЗАТО Северск городской округ</t>
  </si>
  <si>
    <t>Северск</t>
  </si>
  <si>
    <t>Коммунистический проспект, 161</t>
  </si>
  <si>
    <t>7 (3823) 98‒08‒30</t>
  </si>
  <si>
    <t>7‒923‒423‒23‒34</t>
  </si>
  <si>
    <t>ses@ses.tomsk.ru</t>
  </si>
  <si>
    <t>http://540007.ru, http://profi-el.ru</t>
  </si>
  <si>
    <t>Бензоинструмент, Кабель / Провод, Крепёжные изделия, Сварочное оборудование, Светотехника, Хозяйственные товары, Электроинструмент, Электронагревательное оборудование, Электротехническая продукция, Электроустановочная продукция, Элементы питания</t>
  </si>
  <si>
    <t>Пн: c 09:30-19:00, Вт: c 09:30-19:00, Ср: c 09:30-19:00, Чт: c 09:30-19:00, Пт: c 09:30-19:00, Сб: c 09:30-16:00, Вс: выходной</t>
  </si>
  <si>
    <t>79234232331, 79234232334</t>
  </si>
  <si>
    <t>Тульская область</t>
  </si>
  <si>
    <t>Веневский район</t>
  </si>
  <si>
    <t>Венев</t>
  </si>
  <si>
    <t>Выбор, магазин товаров для дома</t>
  </si>
  <si>
    <t>7‒910‒945‒38‒49</t>
  </si>
  <si>
    <t>vibor69@yandex.ru</t>
  </si>
  <si>
    <t>http://dom-venev.ru</t>
  </si>
  <si>
    <t>Предметы интерьера / экстерьера, Садово-хозяйственные товары, Средства связи, Электротехника</t>
  </si>
  <si>
    <t>Антенное оборудование, Карнизы, Садово-огородный инвентарь / техника, Светотехника, Хозяйственные товары</t>
  </si>
  <si>
    <t>Пн: выходной, Вт: c 10:00-18:00, Ср: c 10:00-18:00, Чт: c 10:00-18:00, Пт: c 10:00-18:00, Сб: c 10:00-15:00, Вс: c 10:00-14:00</t>
  </si>
  <si>
    <t>Тюменская область</t>
  </si>
  <si>
    <t>Заводоуковский городской округ</t>
  </si>
  <si>
    <t>Заводоуковск</t>
  </si>
  <si>
    <t>Домовой, магазин посуды и хозяйственных товаров</t>
  </si>
  <si>
    <t>Шоссейная, 146</t>
  </si>
  <si>
    <t>7 (34542) 2‒22‒37, 7 (34542) 2‒37‒84</t>
  </si>
  <si>
    <t>bityukova78@mail.ru</t>
  </si>
  <si>
    <t>Удмуртская Республика</t>
  </si>
  <si>
    <t>Завьяловский тепличный комбинат</t>
  </si>
  <si>
    <t>д. Хохряки</t>
  </si>
  <si>
    <t>Тепличная, 11</t>
  </si>
  <si>
    <t>7 (3412) 20‒05‒05, 7 (3412) 21‒09‒46</t>
  </si>
  <si>
    <t>teplica-agro@mail.ru, teplica-market@mail.ru, teplica-torg@mail.ru, teplica-torg1@mail.ru, teplica@udm.ru</t>
  </si>
  <si>
    <t>http://teplicaudm.ru/sklad/, http://xn--b1aelbawkbvuhc7e.xn--p1ai</t>
  </si>
  <si>
    <t>Овощи / Фрукты, Питомники растений, Семена / Посадочный материал, Услуги складского хранения</t>
  </si>
  <si>
    <t>https://vk.com/ovoshi_udmurtii</t>
  </si>
  <si>
    <t>Ульяновская область</t>
  </si>
  <si>
    <t>Димитровград городской округ</t>
  </si>
  <si>
    <t>Димитровград</t>
  </si>
  <si>
    <t>Гарант, компания по продаже банных печей</t>
  </si>
  <si>
    <t>9-я линия, 23е</t>
  </si>
  <si>
    <t>7 (84235) 2‒96‒66</t>
  </si>
  <si>
    <t>7‒904‒194‒84‒03, 7‒927‒807‒97‒75</t>
  </si>
  <si>
    <t>pechi73@mail.ru</t>
  </si>
  <si>
    <t>http://garantpechi.ru</t>
  </si>
  <si>
    <t>Пн: c 08:00-17:00, Вт: c 08:00-17:00, Ср: c 08:00-17:00, Чт: c 08:00-17:00, Пт: c 08:00-17:00, Сб: выходной, Вс: выходной. по предварительной записи: сб-вс 8:00-14:00</t>
  </si>
  <si>
    <t>https://vk.com/pgarant73</t>
  </si>
  <si>
    <t>Хабаровский край</t>
  </si>
  <si>
    <t>Амурский район</t>
  </si>
  <si>
    <t>Амурск</t>
  </si>
  <si>
    <t>Амурская лесопромышленная компания</t>
  </si>
  <si>
    <t>шоссе Машиностроителей, 6а</t>
  </si>
  <si>
    <t>7 (4212) 40‒05‒02, 7 (42142) 4‒40‒00</t>
  </si>
  <si>
    <t>7‒914‒154‒02‒16, 7‒914‒157‒99‒23, 7‒914‒400‒10‒46</t>
  </si>
  <si>
    <t>rfpgroup@rfpgroup.ru</t>
  </si>
  <si>
    <t>http://rfpgroup.ru</t>
  </si>
  <si>
    <t>Бюро, сеть магазинов канцелярских товаров</t>
  </si>
  <si>
    <t>Ханты-Мансийский автономный округ</t>
  </si>
  <si>
    <t>Когалым городской округ</t>
  </si>
  <si>
    <t>Когалым</t>
  </si>
  <si>
    <t>7 (34667) 5‒50‒31</t>
  </si>
  <si>
    <t>office@buro-nv.ru</t>
  </si>
  <si>
    <t>http://buro-nv.ru</t>
  </si>
  <si>
    <t>https://vk.com/buro_nv</t>
  </si>
  <si>
    <t>Челябинская область</t>
  </si>
  <si>
    <t>Агаповский район</t>
  </si>
  <si>
    <t>с. Агаповка</t>
  </si>
  <si>
    <t>Добрый, магазин канцтоваров</t>
  </si>
  <si>
    <t>Дорожная, 55/1</t>
  </si>
  <si>
    <t>a.yarin@mail.ru</t>
  </si>
  <si>
    <t>https://vk.com/dobryirybalov</t>
  </si>
  <si>
    <t>Татаев, торговая компания</t>
  </si>
  <si>
    <t>Чеченская Республика</t>
  </si>
  <si>
    <t>Аргун городской округ</t>
  </si>
  <si>
    <t>с. Комсомольское</t>
  </si>
  <si>
    <t>Карьерная, 1а</t>
  </si>
  <si>
    <t>7‒928‒896‒00‒00</t>
  </si>
  <si>
    <t>che-dass@mail.ru, info@tataev-market.ru</t>
  </si>
  <si>
    <t>http://tataev-market.ru</t>
  </si>
  <si>
    <t>Аудио / Видео / Бытовая техника, Инструмент, Мебель, Отделочные материалы, Охрана / Безопасность,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</si>
  <si>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Бытовая техника, Входные двери, Декоративные отделочные элементы и материалы, Корпусная мебель, Межкомнатные двери, Мягкая мебель, Напольные покрытия / Комплектующие, Обои, Офисная мебель, Печи / Камины, Постельные принадлежности / Текстиль для дома, Посуда, Сантехника / Санфаянс, Светотехника, Системы безопасности и охраны, Строительные материалы, Электроинструмент</t>
  </si>
  <si>
    <t>https://instagram.com/tataev_company</t>
  </si>
  <si>
    <t>https://vk.com/tataev_company</t>
  </si>
  <si>
    <t>Чувашская Республика — Чувашия</t>
  </si>
  <si>
    <t>Интерьер-М, торгово-производственная компания</t>
  </si>
  <si>
    <t>Вурнарский район</t>
  </si>
  <si>
    <t>пгт Вурнары</t>
  </si>
  <si>
    <t>7‒960‒300‒41‒61</t>
  </si>
  <si>
    <t>interierm21vur@mail.ru</t>
  </si>
  <si>
    <t>Материалы для производства мебели, Мебель, Отделочные материалы, Садово-хозяйственные товары, Художественные изделия / материалы</t>
  </si>
  <si>
    <t>Мебель для кухни, Мебельная фурнитура, Стекло / Зеркала, Хозяйственные товары, Художественные мастерские</t>
  </si>
  <si>
    <t>Ямало-Ненецкий автономный округ</t>
  </si>
  <si>
    <t>Лабытнанги городской округ</t>
  </si>
  <si>
    <t>Лабытнанги</t>
  </si>
  <si>
    <t>Северпродопт, оптовая компания</t>
  </si>
  <si>
    <t>улица Гагарина, 71</t>
  </si>
  <si>
    <t>tdgold@freemail.ru</t>
  </si>
  <si>
    <t>http://tdgold.narod.ru</t>
  </si>
  <si>
    <t>Ярославская область</t>
  </si>
  <si>
    <t>Гаврилов-Ямский район</t>
  </si>
  <si>
    <t>Гаврилов-Ям</t>
  </si>
  <si>
    <t>7‒962‒205‒44‒42</t>
  </si>
  <si>
    <t>info@kenguru.ru, orders@kenguru.ru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</si>
</sst>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B1" workbookViewId="0">
      <selection activeCell="B2" sqref="B2"/>
    </sheetView>
  </sheetViews>
  <sheetFormatPr defaultRowHeight="15" x14ac:dyDescent="0.25"/>
  <cols>
    <col min="2" max="2" width="69.42578125" bestFit="1" customWidth="1"/>
    <col min="3" max="3" width="38.28515625" bestFit="1" customWidth="1"/>
    <col min="4" max="4" width="40.140625" bestFit="1" customWidth="1"/>
    <col min="5" max="5" width="22.85546875" bestFit="1" customWidth="1"/>
    <col min="6" max="6" width="25.140625" bestFit="1" customWidth="1"/>
    <col min="7" max="7" width="36" bestFit="1" customWidth="1"/>
    <col min="8" max="8" width="7.85546875" bestFit="1" customWidth="1"/>
    <col min="9" max="9" width="85.42578125" bestFit="1" customWidth="1"/>
    <col min="10" max="10" width="51.140625" bestFit="1" customWidth="1"/>
    <col min="11" max="11" width="119.85546875" bestFit="1" customWidth="1"/>
    <col min="12" max="12" width="95.5703125" bestFit="1" customWidth="1"/>
    <col min="13" max="14" width="255.7109375" bestFit="1" customWidth="1"/>
    <col min="15" max="15" width="154.28515625" bestFit="1" customWidth="1"/>
    <col min="16" max="16" width="72.85546875" bestFit="1" customWidth="1"/>
    <col min="17" max="17" width="25.5703125" bestFit="1" customWidth="1"/>
    <col min="18" max="18" width="36" bestFit="1" customWidth="1"/>
    <col min="19" max="19" width="9" bestFit="1" customWidth="1"/>
    <col min="20" max="20" width="32.85546875" bestFit="1" customWidth="1"/>
    <col min="21" max="21" width="41.85546875" bestFit="1" customWidth="1"/>
    <col min="22" max="22" width="51.5703125" bestFit="1" customWidth="1"/>
    <col min="23" max="23" width="34.140625" bestFit="1" customWidth="1"/>
    <col min="24" max="24" width="55.570312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"70000001042645269"</f>
        <v>70000001042645269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I2" t="s">
        <v>37</v>
      </c>
      <c r="L2" t="s">
        <v>38</v>
      </c>
      <c r="M2" t="s">
        <v>39</v>
      </c>
      <c r="N2" t="s">
        <v>40</v>
      </c>
      <c r="O2" t="s">
        <v>41</v>
      </c>
      <c r="U2" t="s">
        <v>42</v>
      </c>
      <c r="V2" t="s">
        <v>43</v>
      </c>
      <c r="W2" t="s">
        <v>44</v>
      </c>
      <c r="AE2">
        <v>52.494633</v>
      </c>
      <c r="AF2">
        <v>82.772682000000003</v>
      </c>
    </row>
    <row r="3" spans="1:32" x14ac:dyDescent="0.25">
      <c r="A3" t="str">
        <f>"70000001034906885"</f>
        <v>70000001034906885</v>
      </c>
      <c r="B3" t="s">
        <v>165</v>
      </c>
      <c r="C3" t="s">
        <v>162</v>
      </c>
      <c r="D3" t="s">
        <v>163</v>
      </c>
      <c r="E3" t="s">
        <v>164</v>
      </c>
      <c r="G3" t="s">
        <v>166</v>
      </c>
      <c r="I3" t="s">
        <v>167</v>
      </c>
      <c r="J3" t="s">
        <v>168</v>
      </c>
      <c r="K3" t="s">
        <v>169</v>
      </c>
      <c r="L3" t="s">
        <v>170</v>
      </c>
      <c r="M3" t="s">
        <v>107</v>
      </c>
      <c r="N3" t="s">
        <v>171</v>
      </c>
      <c r="O3" t="s">
        <v>49</v>
      </c>
      <c r="P3" t="s">
        <v>48</v>
      </c>
      <c r="Q3">
        <v>79145385111</v>
      </c>
      <c r="U3" t="s">
        <v>172</v>
      </c>
      <c r="AE3">
        <v>50.920530999999997</v>
      </c>
      <c r="AF3">
        <v>128.47797</v>
      </c>
    </row>
    <row r="4" spans="1:32" x14ac:dyDescent="0.25">
      <c r="A4" t="str">
        <f>"6896665210388912"</f>
        <v>6896665210388912</v>
      </c>
      <c r="B4" t="s">
        <v>185</v>
      </c>
      <c r="C4" t="s">
        <v>182</v>
      </c>
      <c r="D4" t="s">
        <v>183</v>
      </c>
      <c r="E4" t="s">
        <v>184</v>
      </c>
      <c r="G4" t="s">
        <v>186</v>
      </c>
      <c r="H4">
        <v>163001</v>
      </c>
      <c r="I4" t="s">
        <v>187</v>
      </c>
      <c r="J4" t="s">
        <v>188</v>
      </c>
      <c r="K4" t="s">
        <v>189</v>
      </c>
      <c r="M4" t="s">
        <v>190</v>
      </c>
      <c r="N4" t="s">
        <v>191</v>
      </c>
      <c r="O4" t="s">
        <v>77</v>
      </c>
      <c r="P4" t="s">
        <v>52</v>
      </c>
      <c r="U4" t="s">
        <v>192</v>
      </c>
      <c r="V4" t="s">
        <v>193</v>
      </c>
      <c r="AE4">
        <v>64.555946000000006</v>
      </c>
      <c r="AF4">
        <v>40.523879999999998</v>
      </c>
    </row>
    <row r="5" spans="1:32" x14ac:dyDescent="0.25">
      <c r="A5" t="str">
        <f>"1126428187822133"</f>
        <v>1126428187822133</v>
      </c>
      <c r="B5" t="s">
        <v>201</v>
      </c>
      <c r="C5" t="s">
        <v>198</v>
      </c>
      <c r="D5" t="s">
        <v>199</v>
      </c>
      <c r="E5" t="s">
        <v>200</v>
      </c>
      <c r="F5" t="s">
        <v>202</v>
      </c>
      <c r="G5" t="s">
        <v>203</v>
      </c>
      <c r="H5">
        <v>414050</v>
      </c>
      <c r="I5" t="s">
        <v>204</v>
      </c>
      <c r="K5" t="s">
        <v>205</v>
      </c>
      <c r="L5" t="s">
        <v>206</v>
      </c>
      <c r="M5" t="s">
        <v>207</v>
      </c>
      <c r="N5" t="s">
        <v>208</v>
      </c>
      <c r="O5" t="s">
        <v>78</v>
      </c>
      <c r="P5" t="s">
        <v>52</v>
      </c>
      <c r="AE5">
        <v>46.408045000000001</v>
      </c>
      <c r="AF5">
        <v>48.006920000000001</v>
      </c>
    </row>
    <row r="6" spans="1:32" x14ac:dyDescent="0.25">
      <c r="A6" t="str">
        <f>"6474452745322638"</f>
        <v>6474452745322638</v>
      </c>
      <c r="B6" t="s">
        <v>217</v>
      </c>
      <c r="C6" t="s">
        <v>216</v>
      </c>
      <c r="D6" t="s">
        <v>218</v>
      </c>
      <c r="E6" t="s">
        <v>219</v>
      </c>
      <c r="G6" t="s">
        <v>220</v>
      </c>
      <c r="H6">
        <v>308010</v>
      </c>
      <c r="I6" t="s">
        <v>221</v>
      </c>
      <c r="J6" t="s">
        <v>222</v>
      </c>
      <c r="K6" t="s">
        <v>223</v>
      </c>
      <c r="L6" t="s">
        <v>224</v>
      </c>
      <c r="M6" t="s">
        <v>117</v>
      </c>
      <c r="N6" t="s">
        <v>118</v>
      </c>
      <c r="O6" t="s">
        <v>57</v>
      </c>
      <c r="P6" t="s">
        <v>48</v>
      </c>
      <c r="Q6">
        <v>79192277987</v>
      </c>
      <c r="R6">
        <v>79192277987</v>
      </c>
      <c r="V6" t="s">
        <v>225</v>
      </c>
      <c r="AE6">
        <v>50.639513999999998</v>
      </c>
      <c r="AF6">
        <v>36.573580999999997</v>
      </c>
    </row>
    <row r="7" spans="1:32" x14ac:dyDescent="0.25">
      <c r="A7" t="str">
        <f>"8726252559007910"</f>
        <v>8726252559007910</v>
      </c>
      <c r="B7" t="s">
        <v>235</v>
      </c>
      <c r="C7" t="s">
        <v>232</v>
      </c>
      <c r="D7" t="s">
        <v>233</v>
      </c>
      <c r="E7" t="s">
        <v>234</v>
      </c>
      <c r="G7" t="s">
        <v>236</v>
      </c>
      <c r="H7">
        <v>241050</v>
      </c>
      <c r="I7" t="s">
        <v>237</v>
      </c>
      <c r="K7" t="s">
        <v>238</v>
      </c>
      <c r="L7" t="s">
        <v>239</v>
      </c>
      <c r="M7" t="s">
        <v>213</v>
      </c>
      <c r="N7" t="s">
        <v>240</v>
      </c>
      <c r="O7" t="s">
        <v>77</v>
      </c>
      <c r="P7" t="s">
        <v>52</v>
      </c>
      <c r="AE7">
        <v>53.243414999999999</v>
      </c>
      <c r="AF7">
        <v>34.356704999999998</v>
      </c>
    </row>
    <row r="8" spans="1:32" x14ac:dyDescent="0.25">
      <c r="A8" t="str">
        <f>"8304040093942124"</f>
        <v>8304040093942124</v>
      </c>
      <c r="B8" t="s">
        <v>257</v>
      </c>
      <c r="C8" t="s">
        <v>245</v>
      </c>
      <c r="D8" t="s">
        <v>255</v>
      </c>
      <c r="E8" t="s">
        <v>256</v>
      </c>
      <c r="F8" t="s">
        <v>258</v>
      </c>
      <c r="G8" t="s">
        <v>259</v>
      </c>
      <c r="H8">
        <v>600031</v>
      </c>
      <c r="I8" t="s">
        <v>260</v>
      </c>
      <c r="K8" t="s">
        <v>261</v>
      </c>
      <c r="L8" t="s">
        <v>262</v>
      </c>
      <c r="M8" t="s">
        <v>82</v>
      </c>
      <c r="N8" t="s">
        <v>263</v>
      </c>
      <c r="O8" t="s">
        <v>264</v>
      </c>
      <c r="P8" t="s">
        <v>113</v>
      </c>
      <c r="Q8">
        <v>79028888508</v>
      </c>
      <c r="R8" t="s">
        <v>265</v>
      </c>
      <c r="AE8">
        <v>56.159495999999997</v>
      </c>
      <c r="AF8">
        <v>40.468699999999998</v>
      </c>
    </row>
    <row r="9" spans="1:32" x14ac:dyDescent="0.25">
      <c r="A9" t="str">
        <f>"4644865396727656"</f>
        <v>4644865396727656</v>
      </c>
      <c r="B9" t="s">
        <v>273</v>
      </c>
      <c r="C9" t="s">
        <v>270</v>
      </c>
      <c r="D9" t="s">
        <v>271</v>
      </c>
      <c r="E9" t="s">
        <v>272</v>
      </c>
      <c r="F9" t="s">
        <v>274</v>
      </c>
      <c r="G9" t="s">
        <v>275</v>
      </c>
      <c r="H9">
        <v>400015</v>
      </c>
      <c r="I9" t="s">
        <v>276</v>
      </c>
      <c r="J9" t="s">
        <v>277</v>
      </c>
      <c r="K9" t="s">
        <v>278</v>
      </c>
      <c r="L9" t="s">
        <v>279</v>
      </c>
      <c r="M9" t="s">
        <v>280</v>
      </c>
      <c r="N9" t="s">
        <v>281</v>
      </c>
      <c r="O9" t="s">
        <v>230</v>
      </c>
      <c r="P9" t="s">
        <v>55</v>
      </c>
      <c r="Q9">
        <v>79275492312</v>
      </c>
      <c r="R9">
        <v>79275492312</v>
      </c>
      <c r="V9" t="s">
        <v>282</v>
      </c>
      <c r="AE9">
        <v>48.798971000000002</v>
      </c>
      <c r="AF9">
        <v>44.598132</v>
      </c>
    </row>
    <row r="10" spans="1:32" x14ac:dyDescent="0.25">
      <c r="A10" t="str">
        <f>"10978052372693592"</f>
        <v>10978052372693592</v>
      </c>
      <c r="B10" t="s">
        <v>295</v>
      </c>
      <c r="C10" t="s">
        <v>293</v>
      </c>
      <c r="D10" t="s">
        <v>296</v>
      </c>
      <c r="E10" t="s">
        <v>297</v>
      </c>
      <c r="G10" t="s">
        <v>298</v>
      </c>
      <c r="H10">
        <v>160034</v>
      </c>
      <c r="I10" t="s">
        <v>299</v>
      </c>
      <c r="K10" t="s">
        <v>300</v>
      </c>
      <c r="L10" t="s">
        <v>301</v>
      </c>
      <c r="M10" t="s">
        <v>114</v>
      </c>
      <c r="N10" t="s">
        <v>283</v>
      </c>
      <c r="O10" t="s">
        <v>146</v>
      </c>
      <c r="P10" t="s">
        <v>46</v>
      </c>
      <c r="T10" t="s">
        <v>136</v>
      </c>
      <c r="U10" t="s">
        <v>197</v>
      </c>
      <c r="V10" t="s">
        <v>302</v>
      </c>
      <c r="W10" t="s">
        <v>137</v>
      </c>
      <c r="X10" t="s">
        <v>138</v>
      </c>
      <c r="Y10" t="s">
        <v>139</v>
      </c>
      <c r="AE10">
        <v>59.198507999999997</v>
      </c>
      <c r="AF10">
        <v>39.823583999999997</v>
      </c>
    </row>
    <row r="11" spans="1:32" x14ac:dyDescent="0.25">
      <c r="A11" t="str">
        <f>"70000001037755952"</f>
        <v>70000001037755952</v>
      </c>
      <c r="B11" t="s">
        <v>126</v>
      </c>
      <c r="C11" t="s">
        <v>294</v>
      </c>
      <c r="D11" t="s">
        <v>305</v>
      </c>
      <c r="E11" t="s">
        <v>306</v>
      </c>
      <c r="G11" t="s">
        <v>307</v>
      </c>
      <c r="H11">
        <v>396130</v>
      </c>
      <c r="I11" t="s">
        <v>308</v>
      </c>
      <c r="J11" t="s">
        <v>309</v>
      </c>
      <c r="K11" t="s">
        <v>310</v>
      </c>
      <c r="M11" t="s">
        <v>116</v>
      </c>
      <c r="N11" t="s">
        <v>211</v>
      </c>
      <c r="O11" t="s">
        <v>63</v>
      </c>
      <c r="P11" t="s">
        <v>48</v>
      </c>
      <c r="Q11">
        <v>79507701394</v>
      </c>
      <c r="V11" t="s">
        <v>311</v>
      </c>
      <c r="AE11">
        <v>51.818736000000001</v>
      </c>
      <c r="AF11">
        <v>39.581015999999998</v>
      </c>
    </row>
    <row r="12" spans="1:32" x14ac:dyDescent="0.25">
      <c r="A12" t="str">
        <f>"70000001023043216"</f>
        <v>70000001023043216</v>
      </c>
      <c r="B12" t="s">
        <v>318</v>
      </c>
      <c r="C12" t="s">
        <v>315</v>
      </c>
      <c r="D12" t="s">
        <v>316</v>
      </c>
      <c r="E12" t="s">
        <v>317</v>
      </c>
      <c r="G12" t="s">
        <v>314</v>
      </c>
      <c r="I12" t="s">
        <v>173</v>
      </c>
      <c r="K12" t="s">
        <v>319</v>
      </c>
      <c r="L12" t="s">
        <v>320</v>
      </c>
      <c r="M12" t="s">
        <v>89</v>
      </c>
      <c r="N12" t="s">
        <v>90</v>
      </c>
      <c r="O12" t="s">
        <v>120</v>
      </c>
      <c r="P12" t="s">
        <v>46</v>
      </c>
      <c r="AE12">
        <v>48.784014999999997</v>
      </c>
      <c r="AF12">
        <v>132.93933000000001</v>
      </c>
    </row>
    <row r="13" spans="1:32" x14ac:dyDescent="0.25">
      <c r="A13" t="str">
        <f>"9007727535719012"</f>
        <v>9007727535719012</v>
      </c>
      <c r="B13" t="s">
        <v>322</v>
      </c>
      <c r="C13" t="s">
        <v>321</v>
      </c>
      <c r="D13" t="s">
        <v>323</v>
      </c>
      <c r="E13" t="s">
        <v>324</v>
      </c>
      <c r="F13" t="s">
        <v>74</v>
      </c>
      <c r="G13" t="s">
        <v>325</v>
      </c>
      <c r="H13">
        <v>672038</v>
      </c>
      <c r="I13" t="s">
        <v>326</v>
      </c>
      <c r="J13" t="s">
        <v>327</v>
      </c>
      <c r="K13" t="s">
        <v>328</v>
      </c>
      <c r="L13" t="s">
        <v>329</v>
      </c>
      <c r="M13" t="s">
        <v>330</v>
      </c>
      <c r="N13" t="s">
        <v>331</v>
      </c>
      <c r="O13" t="s">
        <v>96</v>
      </c>
      <c r="P13" t="s">
        <v>48</v>
      </c>
      <c r="U13" t="s">
        <v>332</v>
      </c>
      <c r="V13" t="s">
        <v>333</v>
      </c>
      <c r="W13" t="s">
        <v>334</v>
      </c>
      <c r="X13" t="s">
        <v>335</v>
      </c>
      <c r="AE13">
        <v>52.082594</v>
      </c>
      <c r="AF13">
        <v>113.48463</v>
      </c>
    </row>
    <row r="14" spans="1:32" x14ac:dyDescent="0.25">
      <c r="A14" t="str">
        <f>"9148465024074781"</f>
        <v>9148465024074781</v>
      </c>
      <c r="B14" t="s">
        <v>339</v>
      </c>
      <c r="C14" t="s">
        <v>336</v>
      </c>
      <c r="D14" t="s">
        <v>337</v>
      </c>
      <c r="E14" t="s">
        <v>338</v>
      </c>
      <c r="F14" t="s">
        <v>69</v>
      </c>
      <c r="G14" t="s">
        <v>340</v>
      </c>
      <c r="H14">
        <v>153037</v>
      </c>
      <c r="I14" t="s">
        <v>341</v>
      </c>
      <c r="J14" t="s">
        <v>342</v>
      </c>
      <c r="K14" t="s">
        <v>343</v>
      </c>
      <c r="L14" t="s">
        <v>344</v>
      </c>
      <c r="M14" t="s">
        <v>144</v>
      </c>
      <c r="N14" t="s">
        <v>345</v>
      </c>
      <c r="O14" t="s">
        <v>127</v>
      </c>
      <c r="P14" t="s">
        <v>122</v>
      </c>
      <c r="Q14" t="s">
        <v>346</v>
      </c>
      <c r="R14" t="s">
        <v>347</v>
      </c>
      <c r="U14" t="s">
        <v>348</v>
      </c>
      <c r="V14" t="s">
        <v>349</v>
      </c>
      <c r="AE14">
        <v>57.009726999999998</v>
      </c>
      <c r="AF14">
        <v>40.987614999999998</v>
      </c>
    </row>
    <row r="15" spans="1:32" x14ac:dyDescent="0.25">
      <c r="A15" t="str">
        <f>"1548640652994313"</f>
        <v>1548640652994313</v>
      </c>
      <c r="B15" t="s">
        <v>351</v>
      </c>
      <c r="C15" t="s">
        <v>352</v>
      </c>
      <c r="D15" t="s">
        <v>353</v>
      </c>
      <c r="E15" t="s">
        <v>354</v>
      </c>
      <c r="G15" t="s">
        <v>355</v>
      </c>
      <c r="H15">
        <v>665806</v>
      </c>
      <c r="I15" t="s">
        <v>356</v>
      </c>
      <c r="J15" t="s">
        <v>357</v>
      </c>
      <c r="K15" t="s">
        <v>358</v>
      </c>
      <c r="L15" t="s">
        <v>359</v>
      </c>
      <c r="M15" t="s">
        <v>91</v>
      </c>
      <c r="N15" t="s">
        <v>360</v>
      </c>
      <c r="O15" t="s">
        <v>361</v>
      </c>
      <c r="P15" t="s">
        <v>70</v>
      </c>
      <c r="Q15">
        <v>79501062598</v>
      </c>
      <c r="R15">
        <v>79501062598</v>
      </c>
      <c r="AE15">
        <v>52.586803000000003</v>
      </c>
      <c r="AF15">
        <v>103.915757</v>
      </c>
    </row>
    <row r="16" spans="1:32" x14ac:dyDescent="0.25">
      <c r="A16" t="str">
        <f>"70000001041861418"</f>
        <v>70000001041861418</v>
      </c>
      <c r="B16" t="s">
        <v>241</v>
      </c>
      <c r="C16" t="s">
        <v>367</v>
      </c>
      <c r="D16" t="s">
        <v>368</v>
      </c>
      <c r="E16" t="s">
        <v>369</v>
      </c>
      <c r="G16" t="s">
        <v>242</v>
      </c>
      <c r="K16" t="s">
        <v>370</v>
      </c>
      <c r="L16" t="s">
        <v>371</v>
      </c>
      <c r="M16" t="s">
        <v>133</v>
      </c>
      <c r="N16" t="s">
        <v>174</v>
      </c>
      <c r="O16" t="s">
        <v>63</v>
      </c>
      <c r="P16" t="s">
        <v>46</v>
      </c>
      <c r="V16" t="s">
        <v>372</v>
      </c>
      <c r="X16" t="s">
        <v>373</v>
      </c>
      <c r="AE16">
        <v>43.677768</v>
      </c>
      <c r="AF16">
        <v>43.534953999999999</v>
      </c>
    </row>
    <row r="17" spans="1:32" x14ac:dyDescent="0.25">
      <c r="A17" t="str">
        <f>"70000001033501278"</f>
        <v>70000001033501278</v>
      </c>
      <c r="B17" t="s">
        <v>378</v>
      </c>
      <c r="C17" t="s">
        <v>375</v>
      </c>
      <c r="D17" t="s">
        <v>376</v>
      </c>
      <c r="E17" t="s">
        <v>377</v>
      </c>
      <c r="G17" t="s">
        <v>379</v>
      </c>
      <c r="H17">
        <v>238434</v>
      </c>
      <c r="I17" t="s">
        <v>380</v>
      </c>
      <c r="J17" t="s">
        <v>381</v>
      </c>
      <c r="K17" t="s">
        <v>382</v>
      </c>
      <c r="L17" t="s">
        <v>383</v>
      </c>
      <c r="M17" t="s">
        <v>50</v>
      </c>
      <c r="N17" t="s">
        <v>66</v>
      </c>
      <c r="O17" t="s">
        <v>384</v>
      </c>
      <c r="P17" t="s">
        <v>52</v>
      </c>
      <c r="T17" t="s">
        <v>385</v>
      </c>
      <c r="U17" t="s">
        <v>386</v>
      </c>
      <c r="V17" t="s">
        <v>387</v>
      </c>
      <c r="W17" t="s">
        <v>388</v>
      </c>
      <c r="AE17">
        <v>54.600549000000001</v>
      </c>
      <c r="AF17">
        <v>20.561934000000001</v>
      </c>
    </row>
    <row r="18" spans="1:32" x14ac:dyDescent="0.25">
      <c r="A18" t="str">
        <f>"70000001045776003"</f>
        <v>70000001045776003</v>
      </c>
      <c r="B18" t="s">
        <v>56</v>
      </c>
      <c r="C18" t="s">
        <v>391</v>
      </c>
      <c r="D18" t="s">
        <v>392</v>
      </c>
      <c r="E18" t="s">
        <v>393</v>
      </c>
      <c r="G18" t="s">
        <v>394</v>
      </c>
      <c r="J18" t="s">
        <v>395</v>
      </c>
      <c r="K18" t="s">
        <v>396</v>
      </c>
      <c r="L18" t="s">
        <v>397</v>
      </c>
      <c r="M18" t="s">
        <v>85</v>
      </c>
      <c r="N18" t="s">
        <v>398</v>
      </c>
      <c r="O18" t="s">
        <v>41</v>
      </c>
      <c r="V18" t="s">
        <v>399</v>
      </c>
      <c r="AE18">
        <v>55.186112000000001</v>
      </c>
      <c r="AF18">
        <v>36.668058000000002</v>
      </c>
    </row>
    <row r="19" spans="1:32" x14ac:dyDescent="0.25">
      <c r="A19" t="str">
        <f>"13370589674736977"</f>
        <v>13370589674736977</v>
      </c>
      <c r="B19" t="s">
        <v>404</v>
      </c>
      <c r="C19" t="s">
        <v>401</v>
      </c>
      <c r="D19" t="s">
        <v>402</v>
      </c>
      <c r="E19" t="s">
        <v>403</v>
      </c>
      <c r="G19" t="s">
        <v>405</v>
      </c>
      <c r="H19">
        <v>684000</v>
      </c>
      <c r="I19" t="s">
        <v>406</v>
      </c>
      <c r="K19" t="s">
        <v>407</v>
      </c>
      <c r="L19" t="s">
        <v>408</v>
      </c>
      <c r="M19" t="s">
        <v>181</v>
      </c>
      <c r="N19" t="s">
        <v>289</v>
      </c>
      <c r="O19" t="s">
        <v>97</v>
      </c>
      <c r="P19" t="s">
        <v>48</v>
      </c>
      <c r="AE19">
        <v>53.191828999999998</v>
      </c>
      <c r="AF19">
        <v>158.38312099999999</v>
      </c>
    </row>
    <row r="20" spans="1:32" x14ac:dyDescent="0.25">
      <c r="A20" t="str">
        <f>"70000001022151513"</f>
        <v>70000001022151513</v>
      </c>
      <c r="B20" t="s">
        <v>412</v>
      </c>
      <c r="C20" t="s">
        <v>409</v>
      </c>
      <c r="D20" t="s">
        <v>410</v>
      </c>
      <c r="E20" t="s">
        <v>411</v>
      </c>
      <c r="G20" t="s">
        <v>413</v>
      </c>
      <c r="I20" t="s">
        <v>414</v>
      </c>
      <c r="K20" t="s">
        <v>415</v>
      </c>
      <c r="L20" t="s">
        <v>416</v>
      </c>
      <c r="M20" t="s">
        <v>417</v>
      </c>
      <c r="N20" t="s">
        <v>418</v>
      </c>
      <c r="O20" t="s">
        <v>60</v>
      </c>
      <c r="P20" t="s">
        <v>46</v>
      </c>
      <c r="AE20">
        <v>44.231037000000001</v>
      </c>
      <c r="AF20">
        <v>42.070025999999999</v>
      </c>
    </row>
    <row r="21" spans="1:32" x14ac:dyDescent="0.25">
      <c r="A21" t="str">
        <f>"12103952279535706"</f>
        <v>12103952279535706</v>
      </c>
      <c r="B21" t="s">
        <v>366</v>
      </c>
      <c r="C21" t="s">
        <v>419</v>
      </c>
      <c r="D21" t="s">
        <v>420</v>
      </c>
      <c r="E21" t="s">
        <v>421</v>
      </c>
      <c r="G21" t="s">
        <v>422</v>
      </c>
      <c r="H21">
        <v>652632</v>
      </c>
      <c r="I21" t="s">
        <v>423</v>
      </c>
      <c r="J21" t="s">
        <v>424</v>
      </c>
      <c r="K21" t="s">
        <v>425</v>
      </c>
      <c r="M21" t="s">
        <v>62</v>
      </c>
      <c r="N21" t="s">
        <v>215</v>
      </c>
      <c r="O21" t="s">
        <v>426</v>
      </c>
      <c r="P21" t="s">
        <v>46</v>
      </c>
      <c r="AE21">
        <v>54.402507999999997</v>
      </c>
      <c r="AF21">
        <v>86.269262999999995</v>
      </c>
    </row>
    <row r="22" spans="1:32" x14ac:dyDescent="0.25">
      <c r="A22" t="str">
        <f>"8163302605586754"</f>
        <v>8163302605586754</v>
      </c>
      <c r="B22" t="s">
        <v>431</v>
      </c>
      <c r="C22" t="s">
        <v>429</v>
      </c>
      <c r="D22" t="s">
        <v>432</v>
      </c>
      <c r="E22" t="s">
        <v>400</v>
      </c>
      <c r="F22" t="s">
        <v>69</v>
      </c>
      <c r="G22" t="s">
        <v>433</v>
      </c>
      <c r="H22">
        <v>610046</v>
      </c>
      <c r="I22" t="s">
        <v>434</v>
      </c>
      <c r="K22" t="s">
        <v>435</v>
      </c>
      <c r="L22" t="s">
        <v>436</v>
      </c>
      <c r="M22" t="s">
        <v>71</v>
      </c>
      <c r="N22" t="s">
        <v>196</v>
      </c>
      <c r="O22" t="s">
        <v>266</v>
      </c>
      <c r="P22" t="s">
        <v>52</v>
      </c>
      <c r="U22" t="s">
        <v>437</v>
      </c>
      <c r="V22" t="s">
        <v>438</v>
      </c>
      <c r="AE22">
        <v>58.608744000000002</v>
      </c>
      <c r="AF22">
        <v>49.632769000000003</v>
      </c>
    </row>
    <row r="23" spans="1:32" x14ac:dyDescent="0.25">
      <c r="A23" t="str">
        <f>"70000001035395457"</f>
        <v>70000001035395457</v>
      </c>
      <c r="B23" t="s">
        <v>440</v>
      </c>
      <c r="C23" t="s">
        <v>439</v>
      </c>
      <c r="D23" t="s">
        <v>441</v>
      </c>
      <c r="E23" t="s">
        <v>442</v>
      </c>
      <c r="G23" t="s">
        <v>443</v>
      </c>
      <c r="J23" t="s">
        <v>444</v>
      </c>
      <c r="K23" t="s">
        <v>445</v>
      </c>
      <c r="M23" t="s">
        <v>143</v>
      </c>
      <c r="N23" t="s">
        <v>446</v>
      </c>
      <c r="O23" t="s">
        <v>179</v>
      </c>
      <c r="P23" t="s">
        <v>113</v>
      </c>
      <c r="V23" t="s">
        <v>447</v>
      </c>
      <c r="W23" t="s">
        <v>448</v>
      </c>
      <c r="AE23">
        <v>57.447062000000003</v>
      </c>
      <c r="AF23">
        <v>41.154395000000001</v>
      </c>
    </row>
    <row r="24" spans="1:32" x14ac:dyDescent="0.25">
      <c r="A24" t="str">
        <f>"70000001031893508"</f>
        <v>70000001031893508</v>
      </c>
      <c r="B24" t="s">
        <v>452</v>
      </c>
      <c r="C24" t="s">
        <v>449</v>
      </c>
      <c r="D24" t="s">
        <v>450</v>
      </c>
      <c r="E24" t="s">
        <v>451</v>
      </c>
      <c r="G24" t="s">
        <v>453</v>
      </c>
      <c r="I24" t="s">
        <v>454</v>
      </c>
      <c r="K24" t="s">
        <v>455</v>
      </c>
      <c r="L24" t="s">
        <v>456</v>
      </c>
      <c r="M24" t="s">
        <v>76</v>
      </c>
      <c r="N24" t="s">
        <v>457</v>
      </c>
      <c r="O24" t="s">
        <v>87</v>
      </c>
      <c r="P24" t="s">
        <v>46</v>
      </c>
      <c r="U24" t="s">
        <v>458</v>
      </c>
      <c r="AE24">
        <v>44.865772</v>
      </c>
      <c r="AF24">
        <v>38.151144000000002</v>
      </c>
    </row>
    <row r="25" spans="1:32" x14ac:dyDescent="0.25">
      <c r="A25" t="str">
        <f>"70000001022894649"</f>
        <v>70000001022894649</v>
      </c>
      <c r="B25" t="s">
        <v>465</v>
      </c>
      <c r="C25" t="s">
        <v>462</v>
      </c>
      <c r="D25" t="s">
        <v>463</v>
      </c>
      <c r="E25" t="s">
        <v>464</v>
      </c>
      <c r="G25" t="s">
        <v>466</v>
      </c>
      <c r="I25" t="s">
        <v>467</v>
      </c>
      <c r="K25" t="s">
        <v>468</v>
      </c>
      <c r="L25" t="s">
        <v>469</v>
      </c>
      <c r="M25" t="s">
        <v>86</v>
      </c>
      <c r="N25" t="s">
        <v>470</v>
      </c>
      <c r="O25" t="s">
        <v>146</v>
      </c>
      <c r="P25" t="s">
        <v>46</v>
      </c>
      <c r="AE25">
        <v>56.239092999999997</v>
      </c>
      <c r="AF25">
        <v>90.521506000000002</v>
      </c>
    </row>
    <row r="26" spans="1:32" x14ac:dyDescent="0.25">
      <c r="A26" t="str">
        <f>"70000001027773570"</f>
        <v>70000001027773570</v>
      </c>
      <c r="B26" t="s">
        <v>475</v>
      </c>
      <c r="C26" t="s">
        <v>472</v>
      </c>
      <c r="D26" t="s">
        <v>473</v>
      </c>
      <c r="E26" t="s">
        <v>474</v>
      </c>
      <c r="G26" t="s">
        <v>476</v>
      </c>
      <c r="H26">
        <v>641310</v>
      </c>
      <c r="I26" t="s">
        <v>477</v>
      </c>
      <c r="J26" t="s">
        <v>478</v>
      </c>
      <c r="K26" t="s">
        <v>479</v>
      </c>
      <c r="L26" t="s">
        <v>480</v>
      </c>
      <c r="M26" t="s">
        <v>143</v>
      </c>
      <c r="N26" t="s">
        <v>481</v>
      </c>
      <c r="O26" t="s">
        <v>209</v>
      </c>
      <c r="P26" t="s">
        <v>122</v>
      </c>
      <c r="AE26">
        <v>55.346089999999997</v>
      </c>
      <c r="AF26">
        <v>65.324243999999993</v>
      </c>
    </row>
    <row r="27" spans="1:32" x14ac:dyDescent="0.25">
      <c r="A27" t="str">
        <f>"10274364930917006"</f>
        <v>10274364930917006</v>
      </c>
      <c r="B27" t="s">
        <v>483</v>
      </c>
      <c r="C27" t="s">
        <v>482</v>
      </c>
      <c r="D27" t="s">
        <v>484</v>
      </c>
      <c r="E27" t="s">
        <v>485</v>
      </c>
      <c r="F27" t="s">
        <v>363</v>
      </c>
      <c r="G27" t="s">
        <v>486</v>
      </c>
      <c r="H27">
        <v>305035</v>
      </c>
      <c r="I27" t="s">
        <v>487</v>
      </c>
      <c r="K27" t="s">
        <v>488</v>
      </c>
      <c r="L27" t="s">
        <v>489</v>
      </c>
      <c r="M27" t="s">
        <v>50</v>
      </c>
      <c r="N27" t="s">
        <v>68</v>
      </c>
      <c r="O27" t="s">
        <v>77</v>
      </c>
      <c r="P27" t="s">
        <v>52</v>
      </c>
      <c r="AE27">
        <v>51.720618999999999</v>
      </c>
      <c r="AF27">
        <v>36.175643999999998</v>
      </c>
    </row>
    <row r="28" spans="1:32" x14ac:dyDescent="0.25">
      <c r="A28" t="str">
        <f>"5348552838608078"</f>
        <v>5348552838608078</v>
      </c>
      <c r="B28" t="s">
        <v>492</v>
      </c>
      <c r="C28" t="s">
        <v>490</v>
      </c>
      <c r="D28" t="s">
        <v>491</v>
      </c>
      <c r="E28" t="s">
        <v>493</v>
      </c>
      <c r="G28" t="s">
        <v>494</v>
      </c>
      <c r="H28">
        <v>188640</v>
      </c>
      <c r="I28" t="s">
        <v>495</v>
      </c>
      <c r="J28" t="s">
        <v>496</v>
      </c>
      <c r="K28" t="s">
        <v>497</v>
      </c>
      <c r="L28" t="s">
        <v>498</v>
      </c>
      <c r="M28" t="s">
        <v>71</v>
      </c>
      <c r="N28" t="s">
        <v>303</v>
      </c>
      <c r="O28" t="s">
        <v>51</v>
      </c>
      <c r="P28" t="s">
        <v>52</v>
      </c>
      <c r="AE28">
        <v>59.937576999999997</v>
      </c>
      <c r="AF28">
        <v>30.600183999999999</v>
      </c>
    </row>
    <row r="29" spans="1:32" x14ac:dyDescent="0.25">
      <c r="A29" t="str">
        <f>"70000001030040447"</f>
        <v>70000001030040447</v>
      </c>
      <c r="B29" t="s">
        <v>500</v>
      </c>
      <c r="C29" t="s">
        <v>504</v>
      </c>
      <c r="D29" t="s">
        <v>491</v>
      </c>
      <c r="E29" t="s">
        <v>504</v>
      </c>
      <c r="G29" t="s">
        <v>505</v>
      </c>
      <c r="H29">
        <v>188660</v>
      </c>
      <c r="J29" t="s">
        <v>501</v>
      </c>
      <c r="K29" t="s">
        <v>506</v>
      </c>
      <c r="L29" t="s">
        <v>502</v>
      </c>
      <c r="M29" t="s">
        <v>119</v>
      </c>
      <c r="N29" t="s">
        <v>287</v>
      </c>
      <c r="O29" t="s">
        <v>103</v>
      </c>
      <c r="P29" t="s">
        <v>46</v>
      </c>
      <c r="U29" t="s">
        <v>503</v>
      </c>
      <c r="AE29">
        <v>60.090631999999999</v>
      </c>
      <c r="AF29">
        <v>30.379640999999999</v>
      </c>
    </row>
    <row r="30" spans="1:32" x14ac:dyDescent="0.25">
      <c r="A30" t="str">
        <f>"7881827628883416"</f>
        <v>7881827628883416</v>
      </c>
      <c r="B30" t="s">
        <v>511</v>
      </c>
      <c r="C30" t="s">
        <v>510</v>
      </c>
      <c r="D30" t="s">
        <v>512</v>
      </c>
      <c r="E30" t="s">
        <v>513</v>
      </c>
      <c r="G30" t="s">
        <v>514</v>
      </c>
      <c r="H30">
        <v>398908</v>
      </c>
      <c r="I30" t="s">
        <v>515</v>
      </c>
      <c r="K30" t="s">
        <v>516</v>
      </c>
      <c r="L30" t="s">
        <v>517</v>
      </c>
      <c r="M30" t="s">
        <v>71</v>
      </c>
      <c r="N30" t="s">
        <v>98</v>
      </c>
      <c r="O30" t="s">
        <v>78</v>
      </c>
      <c r="P30" t="s">
        <v>70</v>
      </c>
      <c r="AE30">
        <v>52.528959</v>
      </c>
      <c r="AF30">
        <v>39.784477000000003</v>
      </c>
    </row>
    <row r="31" spans="1:32" x14ac:dyDescent="0.25">
      <c r="A31" t="str">
        <f>"70000001024049322"</f>
        <v>70000001024049322</v>
      </c>
      <c r="B31" t="s">
        <v>508</v>
      </c>
      <c r="C31" t="s">
        <v>518</v>
      </c>
      <c r="D31" t="s">
        <v>519</v>
      </c>
      <c r="E31" t="s">
        <v>520</v>
      </c>
      <c r="G31" t="s">
        <v>521</v>
      </c>
      <c r="J31" t="s">
        <v>522</v>
      </c>
      <c r="K31" t="s">
        <v>523</v>
      </c>
      <c r="L31" t="s">
        <v>524</v>
      </c>
      <c r="M31" t="s">
        <v>121</v>
      </c>
      <c r="N31" t="s">
        <v>362</v>
      </c>
      <c r="O31" t="s">
        <v>284</v>
      </c>
      <c r="P31" t="s">
        <v>48</v>
      </c>
      <c r="Q31">
        <v>79248582121</v>
      </c>
      <c r="U31" t="s">
        <v>525</v>
      </c>
      <c r="AE31">
        <v>59.566249999999997</v>
      </c>
      <c r="AF31">
        <v>150.80086499999999</v>
      </c>
    </row>
    <row r="32" spans="1:32" x14ac:dyDescent="0.25">
      <c r="A32" t="str">
        <f>"4504127908495840"</f>
        <v>4504127908495840</v>
      </c>
      <c r="B32" t="s">
        <v>529</v>
      </c>
      <c r="C32" t="s">
        <v>526</v>
      </c>
      <c r="D32" t="s">
        <v>527</v>
      </c>
      <c r="E32" t="s">
        <v>528</v>
      </c>
      <c r="G32" t="s">
        <v>530</v>
      </c>
      <c r="H32">
        <v>143930</v>
      </c>
      <c r="I32" t="s">
        <v>531</v>
      </c>
      <c r="K32" t="s">
        <v>532</v>
      </c>
      <c r="L32" t="s">
        <v>533</v>
      </c>
      <c r="M32" t="s">
        <v>71</v>
      </c>
      <c r="N32" t="s">
        <v>93</v>
      </c>
      <c r="O32" t="s">
        <v>77</v>
      </c>
      <c r="P32" t="s">
        <v>70</v>
      </c>
      <c r="Z32" t="s">
        <v>534</v>
      </c>
      <c r="AE32">
        <v>55.753743</v>
      </c>
      <c r="AF32">
        <v>37.942345000000003</v>
      </c>
    </row>
    <row r="33" spans="1:32" x14ac:dyDescent="0.25">
      <c r="A33" t="str">
        <f>"70000001037306857"</f>
        <v>70000001037306857</v>
      </c>
      <c r="B33" t="s">
        <v>537</v>
      </c>
      <c r="C33" t="s">
        <v>535</v>
      </c>
      <c r="D33" t="s">
        <v>536</v>
      </c>
      <c r="E33" t="s">
        <v>535</v>
      </c>
      <c r="G33" t="s">
        <v>538</v>
      </c>
      <c r="H33">
        <v>143441</v>
      </c>
      <c r="J33" t="s">
        <v>539</v>
      </c>
      <c r="K33" t="s">
        <v>540</v>
      </c>
      <c r="L33" t="s">
        <v>541</v>
      </c>
      <c r="M33" t="s">
        <v>105</v>
      </c>
      <c r="N33" t="s">
        <v>244</v>
      </c>
      <c r="O33" t="s">
        <v>176</v>
      </c>
      <c r="P33" t="s">
        <v>46</v>
      </c>
      <c r="Q33">
        <v>79150890190</v>
      </c>
      <c r="AE33">
        <v>55.868423</v>
      </c>
      <c r="AF33">
        <v>37.403002999999998</v>
      </c>
    </row>
    <row r="34" spans="1:32" x14ac:dyDescent="0.25">
      <c r="A34" t="str">
        <f>"70000001031605616"</f>
        <v>70000001031605616</v>
      </c>
      <c r="B34" t="s">
        <v>549</v>
      </c>
      <c r="C34" t="s">
        <v>546</v>
      </c>
      <c r="D34" t="s">
        <v>547</v>
      </c>
      <c r="E34" t="s">
        <v>548</v>
      </c>
      <c r="G34" t="s">
        <v>550</v>
      </c>
      <c r="J34" t="s">
        <v>551</v>
      </c>
      <c r="K34" t="s">
        <v>552</v>
      </c>
      <c r="L34" t="s">
        <v>553</v>
      </c>
      <c r="M34" t="s">
        <v>108</v>
      </c>
      <c r="N34" t="s">
        <v>285</v>
      </c>
      <c r="O34" t="s">
        <v>507</v>
      </c>
      <c r="P34" t="s">
        <v>65</v>
      </c>
      <c r="V34" t="s">
        <v>554</v>
      </c>
      <c r="AE34">
        <v>67.567689000000001</v>
      </c>
      <c r="AF34">
        <v>33.394117000000001</v>
      </c>
    </row>
    <row r="35" spans="1:32" x14ac:dyDescent="0.25">
      <c r="A35" t="str">
        <f>"70000001023318859"</f>
        <v>70000001023318859</v>
      </c>
      <c r="B35" t="s">
        <v>558</v>
      </c>
      <c r="C35" t="s">
        <v>555</v>
      </c>
      <c r="D35" t="s">
        <v>556</v>
      </c>
      <c r="E35" t="s">
        <v>557</v>
      </c>
      <c r="G35" t="s">
        <v>559</v>
      </c>
      <c r="I35" t="s">
        <v>560</v>
      </c>
      <c r="K35" t="s">
        <v>561</v>
      </c>
      <c r="M35" t="s">
        <v>562</v>
      </c>
      <c r="N35" t="s">
        <v>563</v>
      </c>
      <c r="O35" t="s">
        <v>389</v>
      </c>
      <c r="P35" t="s">
        <v>55</v>
      </c>
      <c r="R35">
        <v>79116529777</v>
      </c>
      <c r="V35" t="s">
        <v>564</v>
      </c>
      <c r="Y35" t="s">
        <v>565</v>
      </c>
      <c r="AE35">
        <v>67.641344000000004</v>
      </c>
      <c r="AF35">
        <v>52.992863999999997</v>
      </c>
    </row>
    <row r="36" spans="1:32" x14ac:dyDescent="0.25">
      <c r="A36" t="str">
        <f>"70000001023590123"</f>
        <v>70000001023590123</v>
      </c>
      <c r="B36" t="s">
        <v>569</v>
      </c>
      <c r="C36" t="s">
        <v>566</v>
      </c>
      <c r="D36" t="s">
        <v>567</v>
      </c>
      <c r="E36" t="s">
        <v>568</v>
      </c>
      <c r="G36" t="s">
        <v>570</v>
      </c>
      <c r="I36" t="s">
        <v>571</v>
      </c>
      <c r="J36" t="s">
        <v>572</v>
      </c>
      <c r="K36" t="s">
        <v>573</v>
      </c>
      <c r="L36" t="s">
        <v>574</v>
      </c>
      <c r="M36" t="s">
        <v>210</v>
      </c>
      <c r="N36" t="s">
        <v>575</v>
      </c>
      <c r="O36" t="s">
        <v>45</v>
      </c>
      <c r="P36" t="s">
        <v>48</v>
      </c>
      <c r="Q36">
        <v>79056606369</v>
      </c>
      <c r="U36" t="s">
        <v>576</v>
      </c>
      <c r="V36" t="s">
        <v>577</v>
      </c>
      <c r="AE36">
        <v>55.397830999999996</v>
      </c>
      <c r="AF36">
        <v>43.826374999999999</v>
      </c>
    </row>
    <row r="37" spans="1:32" x14ac:dyDescent="0.25">
      <c r="A37" t="str">
        <f>"10837314884337926"</f>
        <v>10837314884337926</v>
      </c>
      <c r="B37" t="s">
        <v>582</v>
      </c>
      <c r="C37" t="s">
        <v>579</v>
      </c>
      <c r="D37" t="s">
        <v>580</v>
      </c>
      <c r="E37" t="s">
        <v>581</v>
      </c>
      <c r="G37" t="s">
        <v>583</v>
      </c>
      <c r="H37">
        <v>173016</v>
      </c>
      <c r="I37" t="s">
        <v>584</v>
      </c>
      <c r="K37" t="s">
        <v>585</v>
      </c>
      <c r="L37" t="s">
        <v>586</v>
      </c>
      <c r="M37" t="s">
        <v>149</v>
      </c>
      <c r="N37" t="s">
        <v>350</v>
      </c>
      <c r="O37" t="s">
        <v>84</v>
      </c>
      <c r="P37" t="s">
        <v>70</v>
      </c>
      <c r="V37" t="s">
        <v>587</v>
      </c>
      <c r="AE37">
        <v>58.544645000000003</v>
      </c>
      <c r="AF37">
        <v>31.254460999999999</v>
      </c>
    </row>
    <row r="38" spans="1:32" x14ac:dyDescent="0.25">
      <c r="A38" t="str">
        <f>"141265769358022"</f>
        <v>141265769358022</v>
      </c>
      <c r="B38" t="s">
        <v>588</v>
      </c>
      <c r="C38" t="s">
        <v>589</v>
      </c>
      <c r="D38" t="s">
        <v>590</v>
      </c>
      <c r="E38" t="s">
        <v>591</v>
      </c>
      <c r="G38" t="s">
        <v>313</v>
      </c>
      <c r="H38">
        <v>633004</v>
      </c>
      <c r="I38" t="s">
        <v>592</v>
      </c>
      <c r="K38" t="s">
        <v>593</v>
      </c>
      <c r="L38" t="s">
        <v>594</v>
      </c>
      <c r="M38" t="s">
        <v>79</v>
      </c>
      <c r="N38" t="s">
        <v>595</v>
      </c>
      <c r="O38" t="s">
        <v>78</v>
      </c>
      <c r="P38" t="s">
        <v>52</v>
      </c>
      <c r="AE38">
        <v>54.749409999999997</v>
      </c>
      <c r="AF38">
        <v>83.139301000000003</v>
      </c>
    </row>
    <row r="39" spans="1:32" x14ac:dyDescent="0.25">
      <c r="A39" t="str">
        <f>"282003258191465"</f>
        <v>282003258191465</v>
      </c>
      <c r="B39" t="s">
        <v>596</v>
      </c>
      <c r="C39" t="s">
        <v>597</v>
      </c>
      <c r="D39" t="s">
        <v>598</v>
      </c>
      <c r="E39" t="s">
        <v>427</v>
      </c>
      <c r="G39" t="s">
        <v>599</v>
      </c>
      <c r="H39">
        <v>646885</v>
      </c>
      <c r="I39" t="s">
        <v>600</v>
      </c>
      <c r="J39" t="s">
        <v>601</v>
      </c>
      <c r="K39" t="s">
        <v>602</v>
      </c>
      <c r="L39" t="s">
        <v>603</v>
      </c>
      <c r="M39" t="s">
        <v>58</v>
      </c>
      <c r="N39" t="s">
        <v>604</v>
      </c>
      <c r="O39" t="s">
        <v>160</v>
      </c>
      <c r="P39" t="s">
        <v>48</v>
      </c>
      <c r="AE39">
        <v>54.818798999999999</v>
      </c>
      <c r="AF39">
        <v>73.149659</v>
      </c>
    </row>
    <row r="40" spans="1:32" x14ac:dyDescent="0.25">
      <c r="A40" t="str">
        <f>"70000001053442522"</f>
        <v>70000001053442522</v>
      </c>
      <c r="B40" t="s">
        <v>609</v>
      </c>
      <c r="C40" t="s">
        <v>606</v>
      </c>
      <c r="D40" t="s">
        <v>607</v>
      </c>
      <c r="E40" t="s">
        <v>608</v>
      </c>
      <c r="G40" t="s">
        <v>267</v>
      </c>
      <c r="I40" t="s">
        <v>610</v>
      </c>
      <c r="J40" t="s">
        <v>611</v>
      </c>
      <c r="K40" t="s">
        <v>612</v>
      </c>
      <c r="M40" t="s">
        <v>132</v>
      </c>
      <c r="N40" t="s">
        <v>605</v>
      </c>
      <c r="O40" t="s">
        <v>146</v>
      </c>
      <c r="P40" t="s">
        <v>46</v>
      </c>
      <c r="AE40">
        <v>51.380158000000002</v>
      </c>
      <c r="AF40">
        <v>58.990025000000003</v>
      </c>
    </row>
    <row r="41" spans="1:32" x14ac:dyDescent="0.25">
      <c r="A41" t="str">
        <f>"70000001046080426"</f>
        <v>70000001046080426</v>
      </c>
      <c r="B41" t="s">
        <v>616</v>
      </c>
      <c r="C41" t="s">
        <v>613</v>
      </c>
      <c r="D41" t="s">
        <v>614</v>
      </c>
      <c r="E41" t="s">
        <v>615</v>
      </c>
      <c r="G41" t="s">
        <v>617</v>
      </c>
      <c r="K41" t="s">
        <v>618</v>
      </c>
      <c r="L41" t="s">
        <v>619</v>
      </c>
      <c r="M41" t="s">
        <v>105</v>
      </c>
      <c r="N41" t="s">
        <v>159</v>
      </c>
      <c r="O41" t="s">
        <v>620</v>
      </c>
      <c r="AE41">
        <v>53.296228999999997</v>
      </c>
      <c r="AF41">
        <v>36.564931000000001</v>
      </c>
    </row>
    <row r="42" spans="1:32" x14ac:dyDescent="0.25">
      <c r="A42" t="str">
        <f>"70000001025153226"</f>
        <v>70000001025153226</v>
      </c>
      <c r="B42" t="s">
        <v>623</v>
      </c>
      <c r="C42" t="s">
        <v>621</v>
      </c>
      <c r="D42" t="s">
        <v>622</v>
      </c>
      <c r="G42" t="s">
        <v>624</v>
      </c>
      <c r="H42">
        <v>442780</v>
      </c>
      <c r="I42" t="s">
        <v>625</v>
      </c>
      <c r="J42" t="s">
        <v>626</v>
      </c>
      <c r="K42" t="s">
        <v>627</v>
      </c>
      <c r="L42" t="s">
        <v>628</v>
      </c>
      <c r="M42" t="s">
        <v>629</v>
      </c>
      <c r="N42" t="s">
        <v>630</v>
      </c>
      <c r="O42" t="s">
        <v>292</v>
      </c>
      <c r="P42" t="s">
        <v>48</v>
      </c>
      <c r="Q42" t="s">
        <v>631</v>
      </c>
      <c r="R42">
        <v>79273736100</v>
      </c>
      <c r="U42" t="s">
        <v>632</v>
      </c>
      <c r="AE42">
        <v>53.280734000000002</v>
      </c>
      <c r="AF42">
        <v>45.028053999999997</v>
      </c>
    </row>
    <row r="43" spans="1:32" x14ac:dyDescent="0.25">
      <c r="A43" t="str">
        <f>"14355752093221097"</f>
        <v>14355752093221097</v>
      </c>
      <c r="B43" t="s">
        <v>636</v>
      </c>
      <c r="C43" t="s">
        <v>633</v>
      </c>
      <c r="D43" t="s">
        <v>634</v>
      </c>
      <c r="E43" t="s">
        <v>635</v>
      </c>
      <c r="G43" t="s">
        <v>637</v>
      </c>
      <c r="H43">
        <v>618400</v>
      </c>
      <c r="I43" t="s">
        <v>638</v>
      </c>
      <c r="J43" t="s">
        <v>639</v>
      </c>
      <c r="K43" t="s">
        <v>640</v>
      </c>
      <c r="L43" t="s">
        <v>641</v>
      </c>
      <c r="M43" t="s">
        <v>89</v>
      </c>
      <c r="N43" t="s">
        <v>156</v>
      </c>
      <c r="O43" t="s">
        <v>177</v>
      </c>
      <c r="P43" t="s">
        <v>46</v>
      </c>
      <c r="V43" t="s">
        <v>642</v>
      </c>
      <c r="AE43">
        <v>59.405822999999998</v>
      </c>
      <c r="AF43">
        <v>56.806967999999998</v>
      </c>
    </row>
    <row r="44" spans="1:32" x14ac:dyDescent="0.25">
      <c r="A44" t="str">
        <f>"3518965489881938"</f>
        <v>3518965489881938</v>
      </c>
      <c r="B44" t="s">
        <v>646</v>
      </c>
      <c r="C44" t="s">
        <v>643</v>
      </c>
      <c r="D44" t="s">
        <v>644</v>
      </c>
      <c r="E44" t="s">
        <v>645</v>
      </c>
      <c r="G44" t="s">
        <v>647</v>
      </c>
      <c r="H44">
        <v>692771</v>
      </c>
      <c r="I44" t="s">
        <v>648</v>
      </c>
      <c r="J44" t="s">
        <v>649</v>
      </c>
      <c r="K44" t="s">
        <v>650</v>
      </c>
      <c r="L44" t="s">
        <v>651</v>
      </c>
      <c r="M44" t="s">
        <v>153</v>
      </c>
      <c r="N44" t="s">
        <v>652</v>
      </c>
      <c r="O44" t="s">
        <v>111</v>
      </c>
      <c r="P44" t="s">
        <v>48</v>
      </c>
      <c r="Q44">
        <v>79089944405</v>
      </c>
      <c r="U44" t="s">
        <v>653</v>
      </c>
      <c r="AE44">
        <v>43.334288999999998</v>
      </c>
      <c r="AF44">
        <v>132.12579600000001</v>
      </c>
    </row>
    <row r="45" spans="1:32" x14ac:dyDescent="0.25">
      <c r="A45" t="str">
        <f>"70000001031569384"</f>
        <v>70000001031569384</v>
      </c>
      <c r="B45" t="s">
        <v>657</v>
      </c>
      <c r="C45" t="s">
        <v>654</v>
      </c>
      <c r="D45" t="s">
        <v>655</v>
      </c>
      <c r="E45" t="s">
        <v>656</v>
      </c>
      <c r="J45" t="s">
        <v>658</v>
      </c>
      <c r="K45" t="s">
        <v>659</v>
      </c>
      <c r="L45" t="s">
        <v>660</v>
      </c>
      <c r="M45" t="s">
        <v>243</v>
      </c>
      <c r="N45" t="s">
        <v>661</v>
      </c>
      <c r="O45" t="s">
        <v>73</v>
      </c>
      <c r="P45" t="s">
        <v>48</v>
      </c>
      <c r="Q45">
        <v>79113880727</v>
      </c>
    </row>
    <row r="46" spans="1:32" x14ac:dyDescent="0.25">
      <c r="A46" t="str">
        <f>"70000001023080699"</f>
        <v>70000001023080699</v>
      </c>
      <c r="B46" t="s">
        <v>665</v>
      </c>
      <c r="C46" t="s">
        <v>662</v>
      </c>
      <c r="D46" t="s">
        <v>663</v>
      </c>
      <c r="E46" t="s">
        <v>664</v>
      </c>
      <c r="G46" t="s">
        <v>666</v>
      </c>
      <c r="I46" t="s">
        <v>667</v>
      </c>
      <c r="J46" t="s">
        <v>668</v>
      </c>
      <c r="K46" t="s">
        <v>669</v>
      </c>
      <c r="L46" t="s">
        <v>670</v>
      </c>
      <c r="M46" t="s">
        <v>101</v>
      </c>
      <c r="N46" t="s">
        <v>671</v>
      </c>
      <c r="O46" t="s">
        <v>154</v>
      </c>
      <c r="P46" t="s">
        <v>46</v>
      </c>
      <c r="U46" t="s">
        <v>672</v>
      </c>
      <c r="AE46">
        <v>44.606973000000004</v>
      </c>
      <c r="AF46">
        <v>40.053818999999997</v>
      </c>
    </row>
    <row r="47" spans="1:32" x14ac:dyDescent="0.25">
      <c r="A47" t="str">
        <f>"3800440466571460"</f>
        <v>3800440466571460</v>
      </c>
      <c r="B47" t="s">
        <v>676</v>
      </c>
      <c r="C47" t="s">
        <v>673</v>
      </c>
      <c r="D47" t="s">
        <v>674</v>
      </c>
      <c r="E47" t="s">
        <v>675</v>
      </c>
      <c r="G47" t="s">
        <v>677</v>
      </c>
      <c r="H47">
        <v>649002</v>
      </c>
      <c r="I47" t="s">
        <v>678</v>
      </c>
      <c r="K47" t="s">
        <v>679</v>
      </c>
      <c r="L47" t="s">
        <v>680</v>
      </c>
      <c r="M47" t="s">
        <v>64</v>
      </c>
      <c r="N47" t="s">
        <v>288</v>
      </c>
      <c r="O47" t="s">
        <v>67</v>
      </c>
      <c r="P47" t="s">
        <v>48</v>
      </c>
      <c r="AE47">
        <v>51.970587000000002</v>
      </c>
      <c r="AF47">
        <v>85.900655</v>
      </c>
    </row>
    <row r="48" spans="1:32" x14ac:dyDescent="0.25">
      <c r="A48" t="str">
        <f>"70000001032695849"</f>
        <v>70000001032695849</v>
      </c>
      <c r="B48" t="s">
        <v>684</v>
      </c>
      <c r="C48" t="s">
        <v>681</v>
      </c>
      <c r="D48" t="s">
        <v>682</v>
      </c>
      <c r="E48" t="s">
        <v>683</v>
      </c>
      <c r="G48" t="s">
        <v>685</v>
      </c>
      <c r="I48" t="s">
        <v>686</v>
      </c>
      <c r="K48" t="s">
        <v>687</v>
      </c>
      <c r="M48" t="s">
        <v>47</v>
      </c>
      <c r="N48" t="s">
        <v>180</v>
      </c>
      <c r="O48" t="s">
        <v>115</v>
      </c>
      <c r="P48" t="s">
        <v>46</v>
      </c>
      <c r="Q48">
        <v>79677454241</v>
      </c>
      <c r="V48" t="s">
        <v>688</v>
      </c>
      <c r="AE48">
        <v>53.330450999999996</v>
      </c>
      <c r="AF48">
        <v>58.515179000000003</v>
      </c>
    </row>
    <row r="49" spans="1:32" x14ac:dyDescent="0.25">
      <c r="A49" t="str">
        <f>"70000001032389264"</f>
        <v>70000001032389264</v>
      </c>
      <c r="B49" t="s">
        <v>692</v>
      </c>
      <c r="C49" t="s">
        <v>689</v>
      </c>
      <c r="D49" t="s">
        <v>690</v>
      </c>
      <c r="E49" t="s">
        <v>691</v>
      </c>
      <c r="G49" t="s">
        <v>693</v>
      </c>
      <c r="H49">
        <v>671624</v>
      </c>
      <c r="I49" t="s">
        <v>694</v>
      </c>
      <c r="J49" t="s">
        <v>695</v>
      </c>
      <c r="K49" t="s">
        <v>696</v>
      </c>
      <c r="L49" t="s">
        <v>697</v>
      </c>
      <c r="M49" t="s">
        <v>50</v>
      </c>
      <c r="N49" t="s">
        <v>125</v>
      </c>
      <c r="O49" t="s">
        <v>78</v>
      </c>
      <c r="P49" t="s">
        <v>52</v>
      </c>
      <c r="U49" t="s">
        <v>698</v>
      </c>
      <c r="AE49">
        <v>53.406056</v>
      </c>
      <c r="AF49">
        <v>109.049577</v>
      </c>
    </row>
    <row r="50" spans="1:32" x14ac:dyDescent="0.25">
      <c r="A50" t="str">
        <f>"70000001036067289"</f>
        <v>70000001036067289</v>
      </c>
      <c r="B50" t="s">
        <v>702</v>
      </c>
      <c r="C50" t="s">
        <v>699</v>
      </c>
      <c r="D50" t="s">
        <v>700</v>
      </c>
      <c r="E50" t="s">
        <v>701</v>
      </c>
      <c r="G50" t="s">
        <v>703</v>
      </c>
      <c r="I50" t="s">
        <v>704</v>
      </c>
      <c r="K50" t="s">
        <v>705</v>
      </c>
      <c r="L50" t="s">
        <v>706</v>
      </c>
      <c r="M50" t="s">
        <v>131</v>
      </c>
      <c r="N50" t="s">
        <v>226</v>
      </c>
      <c r="O50" t="s">
        <v>78</v>
      </c>
      <c r="P50" t="s">
        <v>52</v>
      </c>
      <c r="AE50">
        <v>42.820430000000002</v>
      </c>
      <c r="AF50">
        <v>47.136921000000001</v>
      </c>
    </row>
    <row r="51" spans="1:32" x14ac:dyDescent="0.25">
      <c r="A51" t="str">
        <f>"70000001040110543"</f>
        <v>70000001040110543</v>
      </c>
      <c r="B51" t="s">
        <v>711</v>
      </c>
      <c r="C51" t="s">
        <v>708</v>
      </c>
      <c r="D51" t="s">
        <v>709</v>
      </c>
      <c r="E51" t="s">
        <v>710</v>
      </c>
      <c r="G51" t="s">
        <v>712</v>
      </c>
      <c r="J51" t="s">
        <v>713</v>
      </c>
      <c r="K51" t="s">
        <v>714</v>
      </c>
      <c r="L51" t="s">
        <v>715</v>
      </c>
      <c r="M51" t="s">
        <v>228</v>
      </c>
      <c r="N51" t="s">
        <v>544</v>
      </c>
      <c r="O51" t="s">
        <v>150</v>
      </c>
      <c r="P51" t="s">
        <v>52</v>
      </c>
      <c r="Q51" t="s">
        <v>716</v>
      </c>
      <c r="U51" t="s">
        <v>717</v>
      </c>
      <c r="AE51">
        <v>43.220174999999998</v>
      </c>
      <c r="AF51">
        <v>44.764443</v>
      </c>
    </row>
    <row r="52" spans="1:32" x14ac:dyDescent="0.25">
      <c r="A52" t="str">
        <f>"70000001023557468"</f>
        <v>70000001023557468</v>
      </c>
      <c r="B52" t="s">
        <v>719</v>
      </c>
      <c r="C52" t="s">
        <v>718</v>
      </c>
      <c r="D52" t="s">
        <v>720</v>
      </c>
      <c r="E52" t="s">
        <v>721</v>
      </c>
      <c r="G52" t="s">
        <v>722</v>
      </c>
      <c r="I52" t="s">
        <v>723</v>
      </c>
      <c r="J52" t="s">
        <v>724</v>
      </c>
      <c r="K52" t="s">
        <v>725</v>
      </c>
      <c r="L52" t="s">
        <v>726</v>
      </c>
      <c r="M52" t="s">
        <v>106</v>
      </c>
      <c r="N52" t="s">
        <v>727</v>
      </c>
      <c r="O52" t="s">
        <v>110</v>
      </c>
      <c r="P52" t="s">
        <v>48</v>
      </c>
      <c r="Q52">
        <v>79093952453</v>
      </c>
      <c r="AE52">
        <v>46.318961000000002</v>
      </c>
      <c r="AF52">
        <v>44.256931000000002</v>
      </c>
    </row>
    <row r="53" spans="1:32" x14ac:dyDescent="0.25">
      <c r="A53" t="str">
        <f>"70000001036826191"</f>
        <v>70000001036826191</v>
      </c>
      <c r="B53" t="s">
        <v>728</v>
      </c>
      <c r="C53" t="s">
        <v>729</v>
      </c>
      <c r="D53" t="s">
        <v>730</v>
      </c>
      <c r="E53" t="s">
        <v>731</v>
      </c>
      <c r="G53" t="s">
        <v>732</v>
      </c>
      <c r="J53" t="s">
        <v>733</v>
      </c>
      <c r="K53" t="s">
        <v>734</v>
      </c>
      <c r="L53" t="s">
        <v>735</v>
      </c>
      <c r="M53" t="s">
        <v>95</v>
      </c>
      <c r="N53" t="s">
        <v>736</v>
      </c>
      <c r="O53" t="s">
        <v>94</v>
      </c>
      <c r="P53" t="s">
        <v>48</v>
      </c>
      <c r="V53" t="s">
        <v>737</v>
      </c>
      <c r="AE53">
        <v>62.198317000000003</v>
      </c>
      <c r="AF53">
        <v>34.267437000000001</v>
      </c>
    </row>
    <row r="54" spans="1:32" x14ac:dyDescent="0.25">
      <c r="A54" t="str">
        <f>"70000001034931847"</f>
        <v>70000001034931847</v>
      </c>
      <c r="B54" t="s">
        <v>741</v>
      </c>
      <c r="C54" t="s">
        <v>738</v>
      </c>
      <c r="D54" t="s">
        <v>739</v>
      </c>
      <c r="E54" t="s">
        <v>740</v>
      </c>
      <c r="G54" t="s">
        <v>471</v>
      </c>
      <c r="H54">
        <v>169500</v>
      </c>
      <c r="J54" t="s">
        <v>742</v>
      </c>
      <c r="K54" t="s">
        <v>743</v>
      </c>
      <c r="M54" t="s">
        <v>141</v>
      </c>
      <c r="N54" t="s">
        <v>744</v>
      </c>
      <c r="O54" t="s">
        <v>135</v>
      </c>
      <c r="P54" t="s">
        <v>46</v>
      </c>
      <c r="Q54">
        <v>79042075434</v>
      </c>
      <c r="R54">
        <v>79042075434</v>
      </c>
      <c r="V54" t="s">
        <v>745</v>
      </c>
      <c r="AE54">
        <v>63.591766</v>
      </c>
      <c r="AF54">
        <v>53.916316999999999</v>
      </c>
    </row>
    <row r="55" spans="1:32" x14ac:dyDescent="0.25">
      <c r="A55" t="str">
        <f>"70000001031816907"</f>
        <v>70000001031816907</v>
      </c>
      <c r="B55" t="s">
        <v>746</v>
      </c>
      <c r="C55" t="s">
        <v>747</v>
      </c>
      <c r="D55" t="s">
        <v>752</v>
      </c>
      <c r="E55" t="s">
        <v>753</v>
      </c>
      <c r="G55" t="s">
        <v>390</v>
      </c>
      <c r="I55" t="s">
        <v>748</v>
      </c>
      <c r="K55" t="s">
        <v>754</v>
      </c>
      <c r="L55" t="s">
        <v>749</v>
      </c>
      <c r="M55" t="s">
        <v>133</v>
      </c>
      <c r="N55" t="s">
        <v>134</v>
      </c>
      <c r="O55" t="s">
        <v>102</v>
      </c>
      <c r="P55" t="s">
        <v>46</v>
      </c>
      <c r="V55" t="s">
        <v>750</v>
      </c>
      <c r="W55" t="s">
        <v>751</v>
      </c>
      <c r="AE55">
        <v>45.205376999999999</v>
      </c>
      <c r="AF55">
        <v>33.346038</v>
      </c>
    </row>
    <row r="56" spans="1:32" x14ac:dyDescent="0.25">
      <c r="A56" t="str">
        <f>"2956015536628195"</f>
        <v>2956015536628195</v>
      </c>
      <c r="B56" t="s">
        <v>755</v>
      </c>
      <c r="C56" t="s">
        <v>756</v>
      </c>
      <c r="D56" t="s">
        <v>757</v>
      </c>
      <c r="E56" t="s">
        <v>758</v>
      </c>
      <c r="G56" t="s">
        <v>759</v>
      </c>
      <c r="H56">
        <v>425000</v>
      </c>
      <c r="I56" t="s">
        <v>760</v>
      </c>
      <c r="K56" t="s">
        <v>761</v>
      </c>
      <c r="L56" t="s">
        <v>762</v>
      </c>
      <c r="M56" t="s">
        <v>92</v>
      </c>
      <c r="N56" t="s">
        <v>763</v>
      </c>
      <c r="O56" t="s">
        <v>78</v>
      </c>
      <c r="P56" t="s">
        <v>52</v>
      </c>
      <c r="AE56">
        <v>55.860923</v>
      </c>
      <c r="AF56">
        <v>48.384011000000001</v>
      </c>
    </row>
    <row r="57" spans="1:32" x14ac:dyDescent="0.25">
      <c r="A57" t="str">
        <f>"11963215791257437"</f>
        <v>11963215791257437</v>
      </c>
      <c r="B57" t="s">
        <v>767</v>
      </c>
      <c r="C57" t="s">
        <v>766</v>
      </c>
      <c r="D57" t="s">
        <v>768</v>
      </c>
      <c r="E57" t="s">
        <v>769</v>
      </c>
      <c r="G57" t="s">
        <v>770</v>
      </c>
      <c r="H57">
        <v>431440</v>
      </c>
      <c r="I57" t="s">
        <v>771</v>
      </c>
      <c r="J57" t="s">
        <v>772</v>
      </c>
      <c r="K57" t="s">
        <v>773</v>
      </c>
      <c r="M57" t="s">
        <v>774</v>
      </c>
      <c r="N57" t="s">
        <v>775</v>
      </c>
      <c r="O57" t="s">
        <v>54</v>
      </c>
      <c r="P57" t="s">
        <v>46</v>
      </c>
      <c r="Q57">
        <v>79279778800</v>
      </c>
      <c r="R57">
        <v>79279778800</v>
      </c>
      <c r="U57" t="s">
        <v>776</v>
      </c>
      <c r="V57" t="s">
        <v>777</v>
      </c>
      <c r="AE57">
        <v>54.058934999999998</v>
      </c>
      <c r="AF57">
        <v>44.939100000000003</v>
      </c>
    </row>
    <row r="58" spans="1:32" x14ac:dyDescent="0.25">
      <c r="A58" t="str">
        <f>"70000001038182485"</f>
        <v>70000001038182485</v>
      </c>
      <c r="B58" t="s">
        <v>781</v>
      </c>
      <c r="C58" t="s">
        <v>778</v>
      </c>
      <c r="D58" t="s">
        <v>779</v>
      </c>
      <c r="E58" t="s">
        <v>780</v>
      </c>
      <c r="G58" t="s">
        <v>782</v>
      </c>
      <c r="H58">
        <v>678030</v>
      </c>
      <c r="I58" t="s">
        <v>783</v>
      </c>
      <c r="K58" t="s">
        <v>784</v>
      </c>
      <c r="L58" t="s">
        <v>785</v>
      </c>
      <c r="M58" t="s">
        <v>124</v>
      </c>
      <c r="N58" t="s">
        <v>786</v>
      </c>
      <c r="O58" t="s">
        <v>73</v>
      </c>
      <c r="P58" t="s">
        <v>46</v>
      </c>
      <c r="Q58">
        <v>79142708437</v>
      </c>
      <c r="T58" t="s">
        <v>787</v>
      </c>
      <c r="U58" t="s">
        <v>788</v>
      </c>
      <c r="AE58">
        <v>62.098596999999998</v>
      </c>
      <c r="AF58">
        <v>126.696417</v>
      </c>
    </row>
    <row r="59" spans="1:32" x14ac:dyDescent="0.25">
      <c r="A59" t="str">
        <f>"70000001022578485"</f>
        <v>70000001022578485</v>
      </c>
      <c r="B59" t="s">
        <v>792</v>
      </c>
      <c r="C59" t="s">
        <v>374</v>
      </c>
      <c r="D59" t="s">
        <v>789</v>
      </c>
      <c r="E59" t="s">
        <v>790</v>
      </c>
      <c r="F59" t="s">
        <v>791</v>
      </c>
      <c r="G59" t="s">
        <v>793</v>
      </c>
      <c r="I59" t="s">
        <v>794</v>
      </c>
      <c r="J59" t="s">
        <v>795</v>
      </c>
      <c r="K59" t="s">
        <v>796</v>
      </c>
      <c r="L59" t="s">
        <v>797</v>
      </c>
      <c r="M59" t="s">
        <v>290</v>
      </c>
      <c r="N59" t="s">
        <v>291</v>
      </c>
      <c r="O59" t="s">
        <v>195</v>
      </c>
      <c r="P59" t="s">
        <v>48</v>
      </c>
      <c r="U59" t="s">
        <v>798</v>
      </c>
      <c r="V59" t="s">
        <v>799</v>
      </c>
      <c r="AE59">
        <v>43.027085</v>
      </c>
      <c r="AF59">
        <v>44.687849999999997</v>
      </c>
    </row>
    <row r="60" spans="1:32" x14ac:dyDescent="0.25">
      <c r="A60" t="str">
        <f>"70000001006737090"</f>
        <v>70000001006737090</v>
      </c>
      <c r="B60" t="s">
        <v>803</v>
      </c>
      <c r="C60" t="s">
        <v>800</v>
      </c>
      <c r="D60" t="s">
        <v>801</v>
      </c>
      <c r="E60" t="s">
        <v>802</v>
      </c>
      <c r="G60" t="s">
        <v>286</v>
      </c>
      <c r="H60">
        <v>423457</v>
      </c>
      <c r="I60" t="s">
        <v>804</v>
      </c>
      <c r="K60" t="s">
        <v>805</v>
      </c>
      <c r="M60" t="s">
        <v>80</v>
      </c>
      <c r="N60" t="s">
        <v>81</v>
      </c>
      <c r="O60" t="s">
        <v>103</v>
      </c>
      <c r="P60" t="s">
        <v>48</v>
      </c>
      <c r="U60" t="s">
        <v>806</v>
      </c>
      <c r="V60" t="s">
        <v>764</v>
      </c>
      <c r="AE60">
        <v>54.899247000000003</v>
      </c>
      <c r="AF60">
        <v>52.273912000000003</v>
      </c>
    </row>
    <row r="61" spans="1:32" x14ac:dyDescent="0.25">
      <c r="A61" t="str">
        <f>"70000001027025807"</f>
        <v>70000001027025807</v>
      </c>
      <c r="B61" t="s">
        <v>148</v>
      </c>
      <c r="C61" t="s">
        <v>807</v>
      </c>
      <c r="D61" t="s">
        <v>808</v>
      </c>
      <c r="E61" t="s">
        <v>809</v>
      </c>
      <c r="G61" t="s">
        <v>810</v>
      </c>
      <c r="J61" t="s">
        <v>811</v>
      </c>
      <c r="K61" t="s">
        <v>812</v>
      </c>
      <c r="L61" t="s">
        <v>813</v>
      </c>
      <c r="M61" t="s">
        <v>100</v>
      </c>
      <c r="N61" t="s">
        <v>155</v>
      </c>
      <c r="O61" t="s">
        <v>145</v>
      </c>
      <c r="P61" t="s">
        <v>48</v>
      </c>
      <c r="Q61">
        <v>79133595543</v>
      </c>
      <c r="R61">
        <v>79133595543</v>
      </c>
      <c r="U61" t="s">
        <v>814</v>
      </c>
      <c r="AE61">
        <v>51.719110999999998</v>
      </c>
      <c r="AF61">
        <v>94.434603999999993</v>
      </c>
    </row>
    <row r="62" spans="1:32" x14ac:dyDescent="0.25">
      <c r="A62" t="str">
        <f>"9711414977495518"</f>
        <v>9711414977495518</v>
      </c>
      <c r="B62" t="s">
        <v>818</v>
      </c>
      <c r="C62" t="s">
        <v>815</v>
      </c>
      <c r="D62" t="s">
        <v>816</v>
      </c>
      <c r="E62" t="s">
        <v>817</v>
      </c>
      <c r="G62" t="s">
        <v>819</v>
      </c>
      <c r="H62">
        <v>655004</v>
      </c>
      <c r="I62" t="s">
        <v>820</v>
      </c>
      <c r="J62" t="s">
        <v>821</v>
      </c>
      <c r="K62" t="s">
        <v>822</v>
      </c>
      <c r="L62" t="s">
        <v>130</v>
      </c>
      <c r="M62" t="s">
        <v>50</v>
      </c>
      <c r="N62" t="s">
        <v>112</v>
      </c>
      <c r="O62" t="s">
        <v>99</v>
      </c>
      <c r="P62" t="s">
        <v>46</v>
      </c>
      <c r="AE62">
        <v>53.724392000000002</v>
      </c>
      <c r="AF62">
        <v>91.422522999999998</v>
      </c>
    </row>
    <row r="63" spans="1:32" x14ac:dyDescent="0.25">
      <c r="A63" t="str">
        <f>"3378228001701057"</f>
        <v>3378228001701057</v>
      </c>
      <c r="B63" t="s">
        <v>826</v>
      </c>
      <c r="C63" t="s">
        <v>823</v>
      </c>
      <c r="D63" t="s">
        <v>824</v>
      </c>
      <c r="E63" t="s">
        <v>825</v>
      </c>
      <c r="G63" t="s">
        <v>364</v>
      </c>
      <c r="H63">
        <v>346787</v>
      </c>
      <c r="I63" t="s">
        <v>827</v>
      </c>
      <c r="K63" t="s">
        <v>828</v>
      </c>
      <c r="L63" t="s">
        <v>829</v>
      </c>
      <c r="M63" t="s">
        <v>71</v>
      </c>
      <c r="N63" t="s">
        <v>142</v>
      </c>
      <c r="O63" t="s">
        <v>83</v>
      </c>
      <c r="P63" t="s">
        <v>52</v>
      </c>
      <c r="AE63">
        <v>47.102607999999996</v>
      </c>
      <c r="AF63">
        <v>39.427093999999997</v>
      </c>
    </row>
    <row r="64" spans="1:32" x14ac:dyDescent="0.25">
      <c r="A64" t="str">
        <f>"70000001050716898"</f>
        <v>70000001050716898</v>
      </c>
      <c r="B64" t="s">
        <v>833</v>
      </c>
      <c r="C64" t="s">
        <v>830</v>
      </c>
      <c r="D64" t="s">
        <v>831</v>
      </c>
      <c r="E64" t="s">
        <v>832</v>
      </c>
      <c r="G64" t="s">
        <v>834</v>
      </c>
      <c r="J64" t="s">
        <v>835</v>
      </c>
      <c r="K64" t="s">
        <v>836</v>
      </c>
      <c r="M64" t="s">
        <v>85</v>
      </c>
      <c r="N64" t="s">
        <v>545</v>
      </c>
      <c r="O64" t="s">
        <v>304</v>
      </c>
      <c r="P64" t="s">
        <v>46</v>
      </c>
      <c r="V64" t="s">
        <v>837</v>
      </c>
      <c r="AE64">
        <v>54.032378999999999</v>
      </c>
      <c r="AF64">
        <v>39.748126999999997</v>
      </c>
    </row>
    <row r="65" spans="1:32" x14ac:dyDescent="0.25">
      <c r="A65" t="str">
        <f>"70000001047184653"</f>
        <v>70000001047184653</v>
      </c>
      <c r="B65" t="s">
        <v>841</v>
      </c>
      <c r="C65" t="s">
        <v>838</v>
      </c>
      <c r="D65" t="s">
        <v>839</v>
      </c>
      <c r="E65" t="s">
        <v>840</v>
      </c>
      <c r="G65" t="s">
        <v>844</v>
      </c>
      <c r="J65" t="s">
        <v>845</v>
      </c>
      <c r="K65" t="s">
        <v>846</v>
      </c>
      <c r="M65" t="s">
        <v>59</v>
      </c>
      <c r="N65" t="s">
        <v>227</v>
      </c>
      <c r="P65" t="s">
        <v>46</v>
      </c>
      <c r="U65" t="s">
        <v>842</v>
      </c>
      <c r="V65" t="s">
        <v>843</v>
      </c>
      <c r="AE65">
        <v>52.979927000000004</v>
      </c>
      <c r="AF65">
        <v>49.432662999999998</v>
      </c>
    </row>
    <row r="66" spans="1:32" x14ac:dyDescent="0.25">
      <c r="A66" t="str">
        <f>"70000001024538306"</f>
        <v>70000001024538306</v>
      </c>
      <c r="B66" t="s">
        <v>578</v>
      </c>
      <c r="C66" t="s">
        <v>847</v>
      </c>
      <c r="D66" t="s">
        <v>848</v>
      </c>
      <c r="E66" t="s">
        <v>849</v>
      </c>
      <c r="G66" t="s">
        <v>175</v>
      </c>
      <c r="I66" t="s">
        <v>850</v>
      </c>
      <c r="K66" t="s">
        <v>851</v>
      </c>
      <c r="L66" t="s">
        <v>157</v>
      </c>
      <c r="M66" t="s">
        <v>158</v>
      </c>
      <c r="N66" t="s">
        <v>852</v>
      </c>
      <c r="O66" t="s">
        <v>212</v>
      </c>
      <c r="P66" t="s">
        <v>48</v>
      </c>
      <c r="V66" t="s">
        <v>853</v>
      </c>
      <c r="AE66">
        <v>52.003864</v>
      </c>
      <c r="AF66">
        <v>47.81288</v>
      </c>
    </row>
    <row r="67" spans="1:32" x14ac:dyDescent="0.25">
      <c r="A67" t="str">
        <f>"12385427256250915"</f>
        <v>12385427256250915</v>
      </c>
      <c r="B67" t="s">
        <v>854</v>
      </c>
      <c r="C67" t="s">
        <v>855</v>
      </c>
      <c r="D67" t="s">
        <v>856</v>
      </c>
      <c r="E67" t="s">
        <v>161</v>
      </c>
      <c r="G67" t="s">
        <v>857</v>
      </c>
      <c r="H67">
        <v>694046</v>
      </c>
      <c r="I67" t="s">
        <v>858</v>
      </c>
      <c r="J67" t="s">
        <v>859</v>
      </c>
      <c r="K67" t="s">
        <v>860</v>
      </c>
      <c r="L67" t="s">
        <v>861</v>
      </c>
      <c r="M67" t="s">
        <v>140</v>
      </c>
      <c r="N67" t="s">
        <v>862</v>
      </c>
      <c r="O67" t="s">
        <v>73</v>
      </c>
      <c r="P67" t="s">
        <v>52</v>
      </c>
      <c r="Q67">
        <v>79147590511</v>
      </c>
      <c r="AE67">
        <v>46.921179000000002</v>
      </c>
      <c r="AF67">
        <v>142.641695</v>
      </c>
    </row>
    <row r="68" spans="1:32" x14ac:dyDescent="0.25">
      <c r="A68" t="str">
        <f>"1267165676507544"</f>
        <v>1267165676507544</v>
      </c>
      <c r="B68" t="s">
        <v>866</v>
      </c>
      <c r="C68" t="s">
        <v>863</v>
      </c>
      <c r="D68" t="s">
        <v>864</v>
      </c>
      <c r="E68" t="s">
        <v>865</v>
      </c>
      <c r="G68" t="s">
        <v>867</v>
      </c>
      <c r="H68">
        <v>624003</v>
      </c>
      <c r="J68" t="s">
        <v>868</v>
      </c>
      <c r="K68" t="s">
        <v>869</v>
      </c>
      <c r="M68" t="s">
        <v>543</v>
      </c>
      <c r="N68" t="s">
        <v>870</v>
      </c>
      <c r="O68" t="s">
        <v>871</v>
      </c>
      <c r="P68" t="s">
        <v>122</v>
      </c>
      <c r="Q68" t="s">
        <v>872</v>
      </c>
      <c r="V68" t="s">
        <v>873</v>
      </c>
      <c r="AE68">
        <v>56.713476</v>
      </c>
      <c r="AF68">
        <v>60.829442</v>
      </c>
    </row>
    <row r="69" spans="1:32" x14ac:dyDescent="0.25">
      <c r="A69" t="str">
        <f>"70000001040359463"</f>
        <v>70000001040359463</v>
      </c>
      <c r="B69" t="s">
        <v>875</v>
      </c>
      <c r="C69" t="s">
        <v>874</v>
      </c>
      <c r="D69" t="s">
        <v>876</v>
      </c>
      <c r="E69" t="s">
        <v>877</v>
      </c>
      <c r="G69" t="s">
        <v>878</v>
      </c>
      <c r="I69" t="s">
        <v>879</v>
      </c>
      <c r="J69" t="s">
        <v>880</v>
      </c>
      <c r="K69" t="s">
        <v>881</v>
      </c>
      <c r="L69" t="s">
        <v>882</v>
      </c>
      <c r="M69" t="s">
        <v>231</v>
      </c>
      <c r="N69" t="s">
        <v>365</v>
      </c>
      <c r="O69" t="s">
        <v>883</v>
      </c>
      <c r="V69" t="s">
        <v>884</v>
      </c>
      <c r="AE69">
        <v>53.942712999999998</v>
      </c>
      <c r="AF69">
        <v>32.831611000000002</v>
      </c>
    </row>
    <row r="70" spans="1:32" x14ac:dyDescent="0.25">
      <c r="A70" t="str">
        <f>"12526164744607536"</f>
        <v>12526164744607536</v>
      </c>
      <c r="B70" t="s">
        <v>765</v>
      </c>
      <c r="C70" t="s">
        <v>885</v>
      </c>
      <c r="D70" t="s">
        <v>886</v>
      </c>
      <c r="E70" t="s">
        <v>887</v>
      </c>
      <c r="G70" t="s">
        <v>888</v>
      </c>
      <c r="H70">
        <v>357820</v>
      </c>
      <c r="I70" t="s">
        <v>889</v>
      </c>
      <c r="K70" t="s">
        <v>890</v>
      </c>
      <c r="M70" t="s">
        <v>178</v>
      </c>
      <c r="N70" t="s">
        <v>891</v>
      </c>
      <c r="O70" t="s">
        <v>268</v>
      </c>
      <c r="P70" t="s">
        <v>46</v>
      </c>
      <c r="Q70">
        <v>79288268193</v>
      </c>
      <c r="V70" t="s">
        <v>892</v>
      </c>
      <c r="AE70">
        <v>44.149151000000003</v>
      </c>
      <c r="AF70">
        <v>43.470534000000001</v>
      </c>
    </row>
    <row r="71" spans="1:32" x14ac:dyDescent="0.25">
      <c r="A71" t="str">
        <f>"11400265837886543"</f>
        <v>11400265837886543</v>
      </c>
      <c r="B71" t="s">
        <v>896</v>
      </c>
      <c r="C71" t="s">
        <v>893</v>
      </c>
      <c r="D71" t="s">
        <v>894</v>
      </c>
      <c r="E71" t="s">
        <v>895</v>
      </c>
      <c r="G71" t="s">
        <v>312</v>
      </c>
      <c r="H71">
        <v>393190</v>
      </c>
      <c r="I71" t="s">
        <v>897</v>
      </c>
      <c r="K71" t="s">
        <v>898</v>
      </c>
      <c r="L71" t="s">
        <v>899</v>
      </c>
      <c r="M71" t="s">
        <v>900</v>
      </c>
      <c r="N71" t="s">
        <v>901</v>
      </c>
      <c r="O71" t="s">
        <v>78</v>
      </c>
      <c r="P71" t="s">
        <v>52</v>
      </c>
      <c r="AE71">
        <v>52.593485999999999</v>
      </c>
      <c r="AF71">
        <v>41.507283000000001</v>
      </c>
    </row>
    <row r="72" spans="1:32" x14ac:dyDescent="0.25">
      <c r="A72" t="str">
        <f>"6615190233698793"</f>
        <v>6615190233698793</v>
      </c>
      <c r="B72" t="s">
        <v>903</v>
      </c>
      <c r="C72" t="s">
        <v>902</v>
      </c>
      <c r="D72" t="s">
        <v>459</v>
      </c>
      <c r="E72" t="s">
        <v>904</v>
      </c>
      <c r="G72" t="s">
        <v>905</v>
      </c>
      <c r="H72">
        <v>170538</v>
      </c>
      <c r="I72" t="s">
        <v>906</v>
      </c>
      <c r="J72" t="s">
        <v>907</v>
      </c>
      <c r="K72" t="s">
        <v>908</v>
      </c>
      <c r="L72" t="s">
        <v>909</v>
      </c>
      <c r="M72" t="s">
        <v>128</v>
      </c>
      <c r="N72" t="s">
        <v>129</v>
      </c>
      <c r="O72" t="s">
        <v>61</v>
      </c>
      <c r="P72" t="s">
        <v>48</v>
      </c>
      <c r="Q72">
        <v>79038000903</v>
      </c>
      <c r="AE72">
        <v>56.793315999999997</v>
      </c>
      <c r="AF72">
        <v>36.064833999999998</v>
      </c>
    </row>
    <row r="73" spans="1:32" x14ac:dyDescent="0.25">
      <c r="A73" t="str">
        <f>"422740746146222"</f>
        <v>422740746146222</v>
      </c>
      <c r="B73" t="s">
        <v>911</v>
      </c>
      <c r="C73" t="s">
        <v>910</v>
      </c>
      <c r="D73" t="s">
        <v>912</v>
      </c>
      <c r="E73" t="s">
        <v>913</v>
      </c>
      <c r="G73" t="s">
        <v>914</v>
      </c>
      <c r="I73" t="s">
        <v>915</v>
      </c>
      <c r="J73" t="s">
        <v>916</v>
      </c>
      <c r="K73" t="s">
        <v>917</v>
      </c>
      <c r="L73" t="s">
        <v>918</v>
      </c>
      <c r="M73" t="s">
        <v>461</v>
      </c>
      <c r="N73" t="s">
        <v>919</v>
      </c>
      <c r="O73" t="s">
        <v>920</v>
      </c>
      <c r="P73" t="s">
        <v>48</v>
      </c>
      <c r="Q73" t="s">
        <v>921</v>
      </c>
      <c r="AE73">
        <v>56.586041999999999</v>
      </c>
      <c r="AF73">
        <v>84.926568000000003</v>
      </c>
    </row>
    <row r="74" spans="1:32" x14ac:dyDescent="0.25">
      <c r="A74" t="str">
        <f>"70000001029515560"</f>
        <v>70000001029515560</v>
      </c>
      <c r="B74" t="s">
        <v>925</v>
      </c>
      <c r="C74" t="s">
        <v>922</v>
      </c>
      <c r="D74" t="s">
        <v>923</v>
      </c>
      <c r="E74" t="s">
        <v>924</v>
      </c>
      <c r="G74" t="s">
        <v>509</v>
      </c>
      <c r="H74">
        <v>301320</v>
      </c>
      <c r="J74" t="s">
        <v>926</v>
      </c>
      <c r="K74" t="s">
        <v>927</v>
      </c>
      <c r="L74" t="s">
        <v>928</v>
      </c>
      <c r="M74" t="s">
        <v>929</v>
      </c>
      <c r="N74" t="s">
        <v>930</v>
      </c>
      <c r="O74" t="s">
        <v>931</v>
      </c>
      <c r="P74" t="s">
        <v>52</v>
      </c>
      <c r="Q74">
        <v>79109453849</v>
      </c>
      <c r="AE74">
        <v>54.348019000000001</v>
      </c>
      <c r="AF74">
        <v>38.263993999999997</v>
      </c>
    </row>
    <row r="75" spans="1:32" x14ac:dyDescent="0.25">
      <c r="A75" t="str">
        <f>"1830115630087814"</f>
        <v>1830115630087814</v>
      </c>
      <c r="B75" t="s">
        <v>935</v>
      </c>
      <c r="C75" t="s">
        <v>932</v>
      </c>
      <c r="D75" t="s">
        <v>933</v>
      </c>
      <c r="E75" t="s">
        <v>934</v>
      </c>
      <c r="G75" t="s">
        <v>936</v>
      </c>
      <c r="H75">
        <v>627141</v>
      </c>
      <c r="I75" t="s">
        <v>937</v>
      </c>
      <c r="K75" t="s">
        <v>938</v>
      </c>
      <c r="M75" t="s">
        <v>72</v>
      </c>
      <c r="N75" t="s">
        <v>542</v>
      </c>
      <c r="O75" t="s">
        <v>61</v>
      </c>
      <c r="P75" t="s">
        <v>122</v>
      </c>
      <c r="AE75">
        <v>56.514769000000001</v>
      </c>
      <c r="AF75">
        <v>66.521264000000002</v>
      </c>
    </row>
    <row r="76" spans="1:32" x14ac:dyDescent="0.25">
      <c r="A76" t="str">
        <f>"5770765303586817"</f>
        <v>5770765303586817</v>
      </c>
      <c r="B76" t="s">
        <v>940</v>
      </c>
      <c r="C76" t="s">
        <v>939</v>
      </c>
      <c r="D76" t="s">
        <v>152</v>
      </c>
      <c r="E76" t="s">
        <v>941</v>
      </c>
      <c r="G76" t="s">
        <v>942</v>
      </c>
      <c r="H76">
        <v>427011</v>
      </c>
      <c r="I76" t="s">
        <v>943</v>
      </c>
      <c r="K76" t="s">
        <v>944</v>
      </c>
      <c r="L76" t="s">
        <v>945</v>
      </c>
      <c r="M76" t="s">
        <v>214</v>
      </c>
      <c r="N76" t="s">
        <v>946</v>
      </c>
      <c r="O76" t="s">
        <v>78</v>
      </c>
      <c r="P76" t="s">
        <v>55</v>
      </c>
      <c r="V76" t="s">
        <v>947</v>
      </c>
      <c r="AE76">
        <v>56.907454000000001</v>
      </c>
      <c r="AF76">
        <v>53.315094000000002</v>
      </c>
    </row>
    <row r="77" spans="1:32" x14ac:dyDescent="0.25">
      <c r="A77" t="str">
        <f>"70000001023800007"</f>
        <v>70000001023800007</v>
      </c>
      <c r="B77" t="s">
        <v>951</v>
      </c>
      <c r="C77" t="s">
        <v>948</v>
      </c>
      <c r="D77" t="s">
        <v>949</v>
      </c>
      <c r="E77" t="s">
        <v>950</v>
      </c>
      <c r="G77" t="s">
        <v>952</v>
      </c>
      <c r="I77" t="s">
        <v>953</v>
      </c>
      <c r="J77" t="s">
        <v>954</v>
      </c>
      <c r="K77" t="s">
        <v>955</v>
      </c>
      <c r="L77" t="s">
        <v>956</v>
      </c>
      <c r="M77" t="s">
        <v>88</v>
      </c>
      <c r="N77" t="s">
        <v>499</v>
      </c>
      <c r="O77" t="s">
        <v>957</v>
      </c>
      <c r="P77" t="s">
        <v>52</v>
      </c>
      <c r="V77" t="s">
        <v>958</v>
      </c>
      <c r="AE77">
        <v>54.221879999999999</v>
      </c>
      <c r="AF77">
        <v>49.584443999999998</v>
      </c>
    </row>
    <row r="78" spans="1:32" x14ac:dyDescent="0.25">
      <c r="A78" t="str">
        <f>"70000001029525975"</f>
        <v>70000001029525975</v>
      </c>
      <c r="B78" t="s">
        <v>962</v>
      </c>
      <c r="C78" t="s">
        <v>959</v>
      </c>
      <c r="D78" t="s">
        <v>960</v>
      </c>
      <c r="E78" t="s">
        <v>961</v>
      </c>
      <c r="G78" t="s">
        <v>963</v>
      </c>
      <c r="H78">
        <v>682640</v>
      </c>
      <c r="I78" t="s">
        <v>964</v>
      </c>
      <c r="J78" t="s">
        <v>965</v>
      </c>
      <c r="K78" t="s">
        <v>966</v>
      </c>
      <c r="L78" t="s">
        <v>967</v>
      </c>
      <c r="M78" t="s">
        <v>109</v>
      </c>
      <c r="N78" t="s">
        <v>194</v>
      </c>
      <c r="O78" t="s">
        <v>78</v>
      </c>
      <c r="P78" t="s">
        <v>52</v>
      </c>
      <c r="AE78">
        <v>50.243251999999998</v>
      </c>
      <c r="AF78">
        <v>136.86139</v>
      </c>
    </row>
    <row r="79" spans="1:32" x14ac:dyDescent="0.25">
      <c r="A79" t="str">
        <f>"70000001034240430"</f>
        <v>70000001034240430</v>
      </c>
      <c r="B79" t="s">
        <v>968</v>
      </c>
      <c r="C79" t="s">
        <v>969</v>
      </c>
      <c r="D79" t="s">
        <v>970</v>
      </c>
      <c r="E79" t="s">
        <v>971</v>
      </c>
      <c r="G79" t="s">
        <v>428</v>
      </c>
      <c r="I79" t="s">
        <v>972</v>
      </c>
      <c r="K79" t="s">
        <v>973</v>
      </c>
      <c r="L79" t="s">
        <v>974</v>
      </c>
      <c r="M79" t="s">
        <v>153</v>
      </c>
      <c r="N79" t="s">
        <v>229</v>
      </c>
      <c r="O79" t="s">
        <v>75</v>
      </c>
      <c r="P79" t="s">
        <v>46</v>
      </c>
      <c r="V79" t="s">
        <v>975</v>
      </c>
      <c r="AE79">
        <v>62.263745</v>
      </c>
      <c r="AF79">
        <v>74.483784999999997</v>
      </c>
    </row>
    <row r="80" spans="1:32" x14ac:dyDescent="0.25">
      <c r="A80" t="str">
        <f>"3659703978530611"</f>
        <v>3659703978530611</v>
      </c>
      <c r="B80" t="s">
        <v>979</v>
      </c>
      <c r="C80" t="s">
        <v>976</v>
      </c>
      <c r="D80" t="s">
        <v>977</v>
      </c>
      <c r="E80" t="s">
        <v>978</v>
      </c>
      <c r="G80" t="s">
        <v>980</v>
      </c>
      <c r="H80">
        <v>457400</v>
      </c>
      <c r="K80" t="s">
        <v>981</v>
      </c>
      <c r="M80" t="s">
        <v>89</v>
      </c>
      <c r="N80" t="s">
        <v>123</v>
      </c>
      <c r="O80" t="s">
        <v>151</v>
      </c>
      <c r="P80" t="s">
        <v>46</v>
      </c>
      <c r="V80" t="s">
        <v>982</v>
      </c>
      <c r="AE80">
        <v>53.295653000000001</v>
      </c>
      <c r="AF80">
        <v>59.136955</v>
      </c>
    </row>
    <row r="81" spans="1:32" x14ac:dyDescent="0.25">
      <c r="A81" t="str">
        <f>"70000001034219035"</f>
        <v>70000001034219035</v>
      </c>
      <c r="B81" t="s">
        <v>983</v>
      </c>
      <c r="C81" t="s">
        <v>984</v>
      </c>
      <c r="D81" t="s">
        <v>985</v>
      </c>
      <c r="E81" t="s">
        <v>986</v>
      </c>
      <c r="G81" t="s">
        <v>987</v>
      </c>
      <c r="J81" t="s">
        <v>988</v>
      </c>
      <c r="K81" t="s">
        <v>989</v>
      </c>
      <c r="L81" t="s">
        <v>990</v>
      </c>
      <c r="M81" t="s">
        <v>991</v>
      </c>
      <c r="N81" t="s">
        <v>992</v>
      </c>
      <c r="O81" t="s">
        <v>707</v>
      </c>
      <c r="P81" t="s">
        <v>48</v>
      </c>
      <c r="Q81">
        <v>79288960000</v>
      </c>
      <c r="U81" t="s">
        <v>993</v>
      </c>
      <c r="V81" t="s">
        <v>994</v>
      </c>
      <c r="AE81">
        <v>43.299030000000002</v>
      </c>
      <c r="AF81">
        <v>45.843625000000003</v>
      </c>
    </row>
    <row r="82" spans="1:32" x14ac:dyDescent="0.25">
      <c r="A82" t="str">
        <f>"70000001034903868"</f>
        <v>70000001034903868</v>
      </c>
      <c r="B82" t="s">
        <v>996</v>
      </c>
      <c r="C82" t="s">
        <v>995</v>
      </c>
      <c r="D82" t="s">
        <v>997</v>
      </c>
      <c r="E82" t="s">
        <v>998</v>
      </c>
      <c r="G82" t="s">
        <v>430</v>
      </c>
      <c r="I82" t="s">
        <v>999</v>
      </c>
      <c r="K82" t="s">
        <v>1000</v>
      </c>
      <c r="M82" t="s">
        <v>1001</v>
      </c>
      <c r="N82" t="s">
        <v>1002</v>
      </c>
      <c r="O82" t="s">
        <v>147</v>
      </c>
      <c r="P82" t="s">
        <v>46</v>
      </c>
      <c r="AE82">
        <v>55.497354999999999</v>
      </c>
      <c r="AF82">
        <v>46.953516</v>
      </c>
    </row>
    <row r="83" spans="1:32" x14ac:dyDescent="0.25">
      <c r="A83" t="str">
        <f>"70000001046397725"</f>
        <v>70000001046397725</v>
      </c>
      <c r="B83" t="s">
        <v>1006</v>
      </c>
      <c r="C83" t="s">
        <v>1003</v>
      </c>
      <c r="D83" t="s">
        <v>1004</v>
      </c>
      <c r="E83" t="s">
        <v>1005</v>
      </c>
      <c r="G83" t="s">
        <v>1007</v>
      </c>
      <c r="K83" t="s">
        <v>1008</v>
      </c>
      <c r="L83" t="s">
        <v>1009</v>
      </c>
      <c r="M83" t="s">
        <v>53</v>
      </c>
      <c r="N83" t="s">
        <v>460</v>
      </c>
      <c r="O83" t="s">
        <v>104</v>
      </c>
      <c r="AE83">
        <v>66.642961999999997</v>
      </c>
      <c r="AF83">
        <v>66.378671999999995</v>
      </c>
    </row>
    <row r="84" spans="1:32" x14ac:dyDescent="0.25">
      <c r="A84" t="str">
        <f>"70000001039202065"</f>
        <v>70000001039202065</v>
      </c>
      <c r="B84" t="s">
        <v>246</v>
      </c>
      <c r="C84" t="s">
        <v>1010</v>
      </c>
      <c r="D84" t="s">
        <v>1011</v>
      </c>
      <c r="E84" t="s">
        <v>1012</v>
      </c>
      <c r="G84" t="s">
        <v>269</v>
      </c>
      <c r="I84" t="s">
        <v>247</v>
      </c>
      <c r="J84" t="s">
        <v>1013</v>
      </c>
      <c r="K84" t="s">
        <v>1014</v>
      </c>
      <c r="L84" t="s">
        <v>248</v>
      </c>
      <c r="M84" t="s">
        <v>249</v>
      </c>
      <c r="N84" t="s">
        <v>250</v>
      </c>
      <c r="O84" t="s">
        <v>61</v>
      </c>
      <c r="P84" t="s">
        <v>46</v>
      </c>
      <c r="T84" t="s">
        <v>251</v>
      </c>
      <c r="U84" t="s">
        <v>252</v>
      </c>
      <c r="V84" t="s">
        <v>253</v>
      </c>
      <c r="W84" t="s">
        <v>254</v>
      </c>
      <c r="AE84">
        <v>57.304858000000003</v>
      </c>
      <c r="AF84">
        <v>39.853129000000003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2022-06-24T19:23:39Z</dcterms:created>
  <dcterms:modified xsi:type="dcterms:W3CDTF">2022-07-09T11:38:25Z</dcterms:modified>
</cp:coreProperties>
</file>