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1AC09B27-3A20-4943-B873-AE28F6E89E94}" xr6:coauthVersionLast="40" xr6:coauthVersionMax="40" xr10:uidLastSave="{00000000-0000-0000-0000-000000000000}"/>
  <bookViews>
    <workbookView xWindow="0" yWindow="0" windowWidth="26130" windowHeight="137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 l="1"/>
  <c r="A31" i="1"/>
  <c r="A30" i="1"/>
  <c r="A29" i="1"/>
  <c r="A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<sst xmlns="http://schemas.openxmlformats.org/spreadsheetml/2006/main" count="1066" uniqueCount="893">
  <si>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</si>
  <si>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</si>
  <si>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</si>
  <si>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</si>
  <si>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</si>
  <si>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</si>
  <si>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</si>
  <si>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</si>
  <si>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</si>
  <si>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</si>
  <si>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</si>
  <si>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</si>
  <si>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</si>
  <si>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</si>
  <si>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</si>
  <si>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</si>
  <si>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</si>
  <si>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</si>
  <si>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</si>
  <si>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</si>
  <si>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</si>
  <si>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</si>
  <si>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</si>
  <si>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</si>
  <si>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</si>
  <si>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</si>
  <si>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</si>
  <si>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</si>
  <si>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</si>
  <si>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</si>
  <si>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</si>
  <si>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</si>
  <si>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Средняя общеобразовательная школа №4</t>
  </si>
  <si>
    <t>Алтайский край</t>
  </si>
  <si>
    <t>Алейск городской округ</t>
  </si>
  <si>
    <t>Алейск</t>
  </si>
  <si>
    <t>7 (38553) 2‒59‒16</t>
  </si>
  <si>
    <t>http://schoolnum4.edu22.info</t>
  </si>
  <si>
    <t>Общее образование / Центры раннего развития детей</t>
  </si>
  <si>
    <t>Школы</t>
  </si>
  <si>
    <t>Пн: c 08:00-18:00, Вт: c 08:00-18:00, Ср: c 08:00-18:00, Чт: c 08:00-18:00, Пт: c 08:00-18:00, Сб: c 08:00-14:00, Вс: выходной</t>
  </si>
  <si>
    <t>Светлячок, детский сад</t>
  </si>
  <si>
    <t>Детские сады</t>
  </si>
  <si>
    <t>Пн: c 07:30-17:30, Вт: c 07:30-17:30, Ср: c 07:30-17:30, Чт: c 07:30-17:30, Пт: c 07:30-17:30, Сб: выходной, Вс: выходной</t>
  </si>
  <si>
    <t>Пн: c 09:00-17:00, Вт: c 09:00-17:00, Ср: c 09:00-17:00, Чт: c 09:00-17:00, Пт: c 09:00-17:00, Сб: выходной, Вс: выходной</t>
  </si>
  <si>
    <t>Профессиональное образование</t>
  </si>
  <si>
    <t>Университеты</t>
  </si>
  <si>
    <t>Пн: c 09:00-12:00, Вт: c 09:00-12:00, Ср: c 09:00-12:00, Чт: c 09:00-12:00, Пт: c 09:00-12:00, Сб: выходной, Вс: выходной</t>
  </si>
  <si>
    <t>Дополнительное образование / Развивающие курсы</t>
  </si>
  <si>
    <t>Пн: c 08:00-20:00, Вт: c 08:00-20:00, Ср: c 08:00-20:00, Чт: c 08:00-20:00, Пт: c 08:00-20:00, Сб: c 08:00-20:00, Вс: выходной</t>
  </si>
  <si>
    <t>Школы-интернаты</t>
  </si>
  <si>
    <t>Колледжи</t>
  </si>
  <si>
    <t>Пн: c 09:00-13:00, Вт: c 09:00-13:00, Ср: c 09:00-13:00, Чт: c 09:00-13:00, Пт: c 09:00-13:00, Сб: выходной, Вс: выходной</t>
  </si>
  <si>
    <t>Пн: c 07:30-19:30, Вт: c 07:30-19:30, Ср: c 07:30-19:30, Чт: c 07:30-19:30, Пт: c 07:30-19:30, Сб: выходной, Вс: выходной</t>
  </si>
  <si>
    <t>Пн: c 07:30-18:00, Вт: c 07:30-18:00, Ср: c 07:30-18:00, Чт: c 07:30-18:00, Пт: c 07:30-18:00, Сб: выходной, Вс: выходной</t>
  </si>
  <si>
    <t>Пн: c 08:00-17:00, Вт: c 08:00-17:00, Ср: c 08:00-17:00, Чт: c 08:00-17:00, Пт: c 08:00-17:00, Сб: c 08:00-15:00, Вс: выходной</t>
  </si>
  <si>
    <t>Автошколы</t>
  </si>
  <si>
    <t>Наличный расчёт, Оплата через банк</t>
  </si>
  <si>
    <t>Лицеи</t>
  </si>
  <si>
    <t>Пн: c 07:00-17:30, Вт: c 07:00-17:30, Ср: c 07:00-17:30, Чт: c 07:00-17:30, Пт: c 07:00-17:30, Сб: выходной, Вс: выходной</t>
  </si>
  <si>
    <t>Оплата картой, Наличный расчёт, Оплата через банк</t>
  </si>
  <si>
    <t>Центры раннего развития детей</t>
  </si>
  <si>
    <t>Наличный расчёт</t>
  </si>
  <si>
    <t>Центральный район</t>
  </si>
  <si>
    <t>Пн: c 07:00-19:00, Вт: c 07:00-19:00, Ср: c 07:00-19:00, Чт: c 07:00-19:00, Пт: c 07:00-19:00, Сб: выходной, Вс: выходной</t>
  </si>
  <si>
    <t>Октябрьский район</t>
  </si>
  <si>
    <t>Ленинский район</t>
  </si>
  <si>
    <t>Средняя общеобразовательная школа №1</t>
  </si>
  <si>
    <t>Пн: c 08:00-16:00, Вт: c 08:00-16:00, Ср: c 08:00-16:00, Чт: c 08:00-16:00, Пт: c 08:00-16:00, Сб: выходной, Вс: выходной</t>
  </si>
  <si>
    <t>Пн: c 08:00-17:00, Вт: c 08:00-17:00, Ср: c 08:00-17:00, Чт: c 08:00-17:00, Пт: c 08:00-17:00, Сб: c 08:00-17:00, Вс: выходной</t>
  </si>
  <si>
    <t>Пн: c 08:30-17:00, Вт: c 08:30-17:00, Ср: c 08:30-17:00, Чт: c 08:30-17:00, Пт: c 08:30-17:00, Сб: выходной, Вс: выходной</t>
  </si>
  <si>
    <t>Пн: c 08:00-12:30, Вт: c 08:00-12:30, Ср: c 08:00-12:30, Чт: c 08:00-12:30, Пт: c 08:00-12:30, Сб: выходной, Вс: выходной</t>
  </si>
  <si>
    <t>Пн: c 09:00-20:00, Вт: c 09:00-20:00, Ср: c 09:00-20:00, Чт: c 09:00-20:00, Пт: c 09:00-20:00, Сб: c 09:00-20:00, Вс: выходной</t>
  </si>
  <si>
    <t>Кадетские школы / корпуса</t>
  </si>
  <si>
    <t>Оплата через банк</t>
  </si>
  <si>
    <t>Оплата картой, Наличный расчёт, Оплата через банк, Оплата эл. кошельком</t>
  </si>
  <si>
    <t>Пн: c 08:00-12:00, Вт: c 08:00-12:00, Ср: c 08:00-12:00, Чт: c 08:00-12:00, Пт: c 08:00-12:00, Сб: выходной, Вс: выходной</t>
  </si>
  <si>
    <t>Пн: c 08:30-12:30, Вт: c 08:30-12:30, Ср: c 08:30-12:30, Чт: c 08:30-12:30, Пт: c 08:30-12:30, Сб: выходной, Вс: выходной</t>
  </si>
  <si>
    <t>Пн: c 08:30-12:00, Вт: c 08:30-12:00, Ср: c 08:30-12:00, Чт: c 08:30-12:00, Пт: c 08:30-12:00, Сб: выходной, Вс: выходной</t>
  </si>
  <si>
    <t>Пн: c 08:00-18:00, Вт: c 08:00-18:00, Ср: c 08:00-18:00, Чт: c 08:00-18:00, Пт: c 08:00-18:00, Сб: выходной, Вс: выходной</t>
  </si>
  <si>
    <t>Общее образование / Центры раннего развития детей, Центры творчества и досуга</t>
  </si>
  <si>
    <t>Детские / подростковые клубы, Центры раннего развития детей</t>
  </si>
  <si>
    <t>Пн: c 09:00-18:00, Вт: c 09:00-18:00, Ср: c 09:00-18:00, Чт: c 09:00-18:00, Пт: c 09:00-18:00, Сб: выходной, Вс: выходной</t>
  </si>
  <si>
    <t>Научные организации</t>
  </si>
  <si>
    <t>Научно-исследовательские институты</t>
  </si>
  <si>
    <t>Техникумы</t>
  </si>
  <si>
    <t>Дополнительное образование / Развивающие курсы, Охрана / Безопасность, Промышленный аудит / оценка</t>
  </si>
  <si>
    <t>Работа / Карьера</t>
  </si>
  <si>
    <t>Кадровые / рекрутинговые агентства</t>
  </si>
  <si>
    <t>Дополнительное образование / Развивающие курсы, Медицинские услуги, Общее образование / Центры раннего развития детей</t>
  </si>
  <si>
    <t>Детские музыкальные школы</t>
  </si>
  <si>
    <t>Пн: c 08:00-17:00, Вт: c 08:00-17:00, Ср: c 08:00-17:00, Чт: c 08:00-17:00, Пт: c 08:00-17:00, Сб: выходной, Вс: выходной</t>
  </si>
  <si>
    <t>Языковые школы</t>
  </si>
  <si>
    <t>Пн: c 08:30-13:00, Вт: c 08:30-13:00, Ср: c 08:30-13:00, Чт: c 08:30-13:00, Пт: c 08:30-13:00, Сб: выходной, Вс: выходной</t>
  </si>
  <si>
    <t>Дополнительное образование / Развивающие курсы, Медицинские услуги, Общее образование / Центры раннего развития детей, Центры творчества и досуга</t>
  </si>
  <si>
    <t>Оплата картой, Оплата через банк</t>
  </si>
  <si>
    <t>Ежедневно с 09:00 до 20:00</t>
  </si>
  <si>
    <t>Оплата картой, Наличный расчёт</t>
  </si>
  <si>
    <t>Пн: c 08:00-19:00, Вт: c 08:00-19:00, Ср: c 08:00-19:00, Чт: c 08:00-19:00, Пт: c 08:00-19:00, Сб: c 08:00-15:00, Вс: выходной</t>
  </si>
  <si>
    <t>Дополнительное образование / Развивающие курсы, Средства автоматизации и информационные технологии</t>
  </si>
  <si>
    <t>Автоматизация бизнес-процессов, Автоматизация производственных процессов, Бухгалтерские курсы, Бухгалтерские программы, Продажа программного обеспечения</t>
  </si>
  <si>
    <t>Дополнительное образование / Развивающие курсы, Юридические услуги</t>
  </si>
  <si>
    <t>Академии</t>
  </si>
  <si>
    <t>Помощь в обучении, Языковые школы</t>
  </si>
  <si>
    <t>Автошколы, Мотошколы</t>
  </si>
  <si>
    <t>Перевод с иностранных языков, Помощь в обучении, Языковые школы</t>
  </si>
  <si>
    <t>Курсы творчества и рукоделия</t>
  </si>
  <si>
    <t>Пн: c 09:00-19:00, Вт: c 09:00-19:00, Ср: c 09:00-19:00, Чт: c 09:00-19:00, Пт: c 09:00-19:00, Сб: c 09:00-19:00, Вс: выходной</t>
  </si>
  <si>
    <t>Пн: c 09:00-19:00, Вт: c 09:00-19:00, Ср: c 09:00-19:00, Чт: c 09:00-19:00, Пт: c 09:00-19:00, Сб: c 09:00-15:00, Вс: выходной</t>
  </si>
  <si>
    <t>Помощь в обучении, Услуги логопеда, Центры раннего развития детей</t>
  </si>
  <si>
    <t>Дополнительное образование / Развивающие курсы, Культура / Искусство</t>
  </si>
  <si>
    <t>Ежедневно с 11:00 до 21:00</t>
  </si>
  <si>
    <t>Обучение по охране труда, Обучение рабочим профессиям, Профессиональная переподготовка / Повышение квалификации</t>
  </si>
  <si>
    <t>Курсы творчества и рукоделия, Художественные выставки / Галереи</t>
  </si>
  <si>
    <t>Пн: c 08:00-18:30, Вт: c 08:00-18:30, Ср: c 08:00-18:30, Чт: c 08:00-18:30, Пт: c 08:00-18:30, Сб: выходной, Вс: выходной</t>
  </si>
  <si>
    <t>Автошкола, Всероссийское общество автомобилистов</t>
  </si>
  <si>
    <t>Ленина, 23Б</t>
  </si>
  <si>
    <t>Ленина, 36</t>
  </si>
  <si>
    <t>с. Березовка</t>
  </si>
  <si>
    <t>Начальные школы-детские сады / Прогимназии</t>
  </si>
  <si>
    <t>Первомайский район</t>
  </si>
  <si>
    <t>Берёзовская средняя общеобразовательная школа</t>
  </si>
  <si>
    <t>Школьная, 5</t>
  </si>
  <si>
    <t>Центральная, 1</t>
  </si>
  <si>
    <t>Советский район</t>
  </si>
  <si>
    <t>Амурская область</t>
  </si>
  <si>
    <t>Белогорск городской округ</t>
  </si>
  <si>
    <t>Белогорск</t>
  </si>
  <si>
    <t>Детский сад №7 города Белогорск</t>
  </si>
  <si>
    <t>улица 50 лет Комсомола, 104</t>
  </si>
  <si>
    <t>7 (41641) 5‒96‒24</t>
  </si>
  <si>
    <t>bel_ds_7@obramur.ru</t>
  </si>
  <si>
    <t>http://xn--7-7sbl5al5a.xn--p1ai</t>
  </si>
  <si>
    <t>Пн: c 08:00-18:00, Вт: c 08:00-18:00, Ср: c 08:00-18:00, Чт: c 08:00-18:00, Пт: c 08:00-18:00, Сб: c 08:00-16:00, Вс: выходной</t>
  </si>
  <si>
    <t>Пн: c 07:30-12:00, Вт: c 07:30-12:00, Ср: c 07:30-12:00, Чт: c 07:30-12:00, Пт: c 07:30-12:00, Сб: выходной, Вс: выходной</t>
  </si>
  <si>
    <t>Go! English, центр изучения иностранных языков</t>
  </si>
  <si>
    <t>с. Новотроицкое</t>
  </si>
  <si>
    <t>АвтоКЛАСС, автошкола</t>
  </si>
  <si>
    <t>Архангельская область</t>
  </si>
  <si>
    <t>Архангельск городской округ</t>
  </si>
  <si>
    <t>Архангельск</t>
  </si>
  <si>
    <t>проспект Обводный канал, 10</t>
  </si>
  <si>
    <t>7 (8182) 445‒222</t>
  </si>
  <si>
    <t>7‒911‒554‒52‒22, 7‒952‒250‒11‒88</t>
  </si>
  <si>
    <t>avtoklass2008@gmail.com</t>
  </si>
  <si>
    <t>Пн: c 12:00-19:00, Вт: c 12:00-19:00, Ср: c 12:00-19:00, Чт: c 12:00-19:00, Пт: c 12:00-19:00, Сб: выходной, Вс: выходной</t>
  </si>
  <si>
    <t>https://vk.com/autoklass29</t>
  </si>
  <si>
    <t>Пн: c 11:00-14:00, Вт: c 11:00-14:00, Ср: c 11:00-14:00, Чт: c 11:00-14:00, Пт: c 11:00-14:00, Сб: выходной, Вс: выходной</t>
  </si>
  <si>
    <t>Старт, автошкола</t>
  </si>
  <si>
    <t>Пн: c 08:30-17:00, Вт: c 08:30-17:00, Ср: c 08:30-17:00, Чт: c 08:30-17:00, Пт: c 08:30-17:00, Сб: c 08:30-15:00, Вс: выходной</t>
  </si>
  <si>
    <t>Пн: c 10:00-14:00, Вт: c 10:00-14:00, Ср: c 10:00-14:00, Чт: c 10:00-14:00, Пт: c 10:00-14:00, Сб: выходной, Вс: выходной</t>
  </si>
  <si>
    <t>Астраханская торгово-промышленная палата, союз</t>
  </si>
  <si>
    <t>Астраханская область</t>
  </si>
  <si>
    <t>Астрахань городской округ</t>
  </si>
  <si>
    <t>Астрахань</t>
  </si>
  <si>
    <t>Адмиралтейская, 50</t>
  </si>
  <si>
    <t>7 (8512) 25‒58‒44, 7 (8512) 28‒14‒33</t>
  </si>
  <si>
    <t>atpp_ves@mail.ru, atpp2018@mail.ru, atpp30@mail.ru, torgi-bisnes30@mail.ru</t>
  </si>
  <si>
    <t>http://astrakhan.tpprf.ru</t>
  </si>
  <si>
    <t>Дополнительное образование / Развивающие курсы, Правоохранительные органы, Работа / Карьера, Юридические услуги</t>
  </si>
  <si>
    <t>Бизнес-тренинги / семинары, Оценка собственности, Перевод с иностранных языков, Судебная / внесудебная экспертиза, Юридическое обслуживание</t>
  </si>
  <si>
    <t>https://facebook.com/profile.php?id=100014307167007</t>
  </si>
  <si>
    <t>https://instagram.com/astrakhan_tpp</t>
  </si>
  <si>
    <t>https://vk.com/astpp30</t>
  </si>
  <si>
    <t>Пн: c 08:00-18:00, Вт: c 08:00-18:00, Ср: c 08:00-18:00, Чт: c 08:00-18:00, Пт: c 08:00-18:00, Сб: c 09:00-14:00, Вс: выходной</t>
  </si>
  <si>
    <t>Пн: c 08:00-18:45, Вт: c 08:00-18:45, Ср: c 08:00-18:45, Чт: c 08:00-18:45, Пт: c 08:00-18:45, Сб: выходной, Вс: выходной</t>
  </si>
  <si>
    <t>Белгородская область</t>
  </si>
  <si>
    <t>Детский сад №10</t>
  </si>
  <si>
    <t>Белавтокурс, автошкола</t>
  </si>
  <si>
    <t>Белгород городской округ</t>
  </si>
  <si>
    <t>Белгород</t>
  </si>
  <si>
    <t>Будённого, 4</t>
  </si>
  <si>
    <t>7 (4722) 51‒98‒30</t>
  </si>
  <si>
    <t>7‒915‒577‒90‒09</t>
  </si>
  <si>
    <t>info@belavtokurs.ru</t>
  </si>
  <si>
    <t>http://belavtokurs.ru</t>
  </si>
  <si>
    <t>АВТОШКОЛА ЛУЦЕНКО С.А.</t>
  </si>
  <si>
    <t>Брянская область</t>
  </si>
  <si>
    <t>Брянск городской округ</t>
  </si>
  <si>
    <t>Брянск</t>
  </si>
  <si>
    <t>Софьи Перовской, 83</t>
  </si>
  <si>
    <t>7 (4832) 33‒29‒18, 7‒950‒691‒79‒89</t>
  </si>
  <si>
    <t>avto-lucenko@yandex.ru</t>
  </si>
  <si>
    <t>http://xn----7sbafc2cdeveb2aoe5gtf.xn--p1ai</t>
  </si>
  <si>
    <t>Пн: c 09:30-20:00, Вт: c 09:30-20:00, Ср: c 09:30-20:00, Чт: c 09:30-20:00, Пт: c 09:30-20:00, Сб: c 11:00-14:00, Вс: выходной</t>
  </si>
  <si>
    <t>+79102317098, +79506917989, 79506917989</t>
  </si>
  <si>
    <t>Развивай-ка, детский центр</t>
  </si>
  <si>
    <t>Владимирская область</t>
  </si>
  <si>
    <t>Александровский район</t>
  </si>
  <si>
    <t>Октябрьская средняя общеобразовательная школа №35</t>
  </si>
  <si>
    <t>д. Алексино</t>
  </si>
  <si>
    <t>7 (49244) 2‒23‒67</t>
  </si>
  <si>
    <t>school35okt@yandex.ru</t>
  </si>
  <si>
    <t>http://oktschool35.edusite.ru</t>
  </si>
  <si>
    <t>Пн: c 08:30-17:00, Вт: c 08:30-17:00, Ср: c 08:30-17:00, Чт: c 08:30-17:00, Пт: c 08:30-17:00, Сб: c 09:00-13:00, Вс: выходной</t>
  </si>
  <si>
    <t>Школа №10</t>
  </si>
  <si>
    <t>Сталеканатчик, автошкола</t>
  </si>
  <si>
    <t>Волгоградская область</t>
  </si>
  <si>
    <t>Волгоград городской округ</t>
  </si>
  <si>
    <t>Волгоград</t>
  </si>
  <si>
    <t>Красноармейский район</t>
  </si>
  <si>
    <t>бульвар Фридриха Энгельса, 34д</t>
  </si>
  <si>
    <t>7 (8442) 49‒50‒05</t>
  </si>
  <si>
    <t>7‒903‒316‒24‒50</t>
  </si>
  <si>
    <t>stalekanatchik13@yandex.ru</t>
  </si>
  <si>
    <t>http://stalekanatchik.ru</t>
  </si>
  <si>
    <t>https://instagram.com/avtoshkolastalekanatchik</t>
  </si>
  <si>
    <t>https://vk.com/club95103070</t>
  </si>
  <si>
    <t>https://youtube.com/channel/UCc6-BV5KkWiKtp4XMrb_p5g</t>
  </si>
  <si>
    <t>Детские / подростковые клубы, Услуги логопеда, Центры раннего развития детей, Языковые школы</t>
  </si>
  <si>
    <t>Школьная, 12</t>
  </si>
  <si>
    <t>Елочка, детский сад</t>
  </si>
  <si>
    <t>Центральная, 2</t>
  </si>
  <si>
    <t>Вологодская область</t>
  </si>
  <si>
    <t>Воронежская область</t>
  </si>
  <si>
    <t>Государственный НИИ озерного и речного рыбного хозяйства, филиал в г. Вологде</t>
  </si>
  <si>
    <t>Вологда городской округ</t>
  </si>
  <si>
    <t>Вологда</t>
  </si>
  <si>
    <t>Левичева, 5</t>
  </si>
  <si>
    <t>7 (8172) 56‒21‒58, 7 (8172) 75‒39‒47</t>
  </si>
  <si>
    <t>asp@niorh.ru, kom.otd@niorh.ru, mikhailik@niorh.ru, niorh@niorh.ru, victor.ivin@niorh.ru</t>
  </si>
  <si>
    <t>http://www.niorh.ru</t>
  </si>
  <si>
    <t>Аленушка, детский сад №3</t>
  </si>
  <si>
    <t>Воронеж городской округ</t>
  </si>
  <si>
    <t>Воронеж</t>
  </si>
  <si>
    <t>Куцыгина, 37</t>
  </si>
  <si>
    <t>7 (473) 277‒42‒25</t>
  </si>
  <si>
    <t>detsad-alenka@govvrn.ru</t>
  </si>
  <si>
    <t>http://detsad-alenka.ru</t>
  </si>
  <si>
    <t>Пн: c 08:00-18:40, Вт: c 08:00-18:40, Ср: c 08:00-18:40, Чт: c 08:00-18:40, Пт: c 08:00-18:40, Сб: c 08:00-18:40, Вс: выходной</t>
  </si>
  <si>
    <t>Теремок, детский сад №4</t>
  </si>
  <si>
    <t>Еврейская автономная область</t>
  </si>
  <si>
    <t>Биробиджан городской округ</t>
  </si>
  <si>
    <t>Биробиджанский колледж культуры и искусств</t>
  </si>
  <si>
    <t>Волочаевская, 5</t>
  </si>
  <si>
    <t>7 (42622) 2‒17‒44</t>
  </si>
  <si>
    <t>coolbokk@post.eao.ru</t>
  </si>
  <si>
    <t>http://birokk.ru</t>
  </si>
  <si>
    <t>Забайкальский край</t>
  </si>
  <si>
    <t>Забайкальская торгово-промышленная палата</t>
  </si>
  <si>
    <t>Чита городской округ</t>
  </si>
  <si>
    <t>Чита</t>
  </si>
  <si>
    <t>Шилова, 100 ст1</t>
  </si>
  <si>
    <t>7 (3022) 41‒51‒05</t>
  </si>
  <si>
    <t>info@zabtpp.ru</t>
  </si>
  <si>
    <t>http://zab.tpprf.ru</t>
  </si>
  <si>
    <t>Обучение бизнес-профессиям, Перевод с иностранных языков, Сертификация, Юридическое обслуживание</t>
  </si>
  <si>
    <t>https://t.me/zabtpp</t>
  </si>
  <si>
    <t>https://facebook.com/pg/tppzab</t>
  </si>
  <si>
    <t>https://instagram.com/tppzab</t>
  </si>
  <si>
    <t>Пн: c 08:00-18:10, Вт: c 08:00-18:10, Ср: c 08:00-18:10, Чт: c 08:00-18:10, Пт: c 08:00-18:10, Сб: c 08:00-16:30, Вс: выходной</t>
  </si>
  <si>
    <t>Ежедневно с 10:00 до 23:00</t>
  </si>
  <si>
    <t>Ивановская область</t>
  </si>
  <si>
    <t>Интердом им. Е.Д. Стасовой</t>
  </si>
  <si>
    <t>Иваново городской округ</t>
  </si>
  <si>
    <t>Иваново</t>
  </si>
  <si>
    <t>Спортивная, 21</t>
  </si>
  <si>
    <t>7 (4932) 34‒81‒75, 7 (4932) 34‒81‒76, 7 (4932) 37‒00‒94, 7 (4932) 37‒46‒20, 7 (4932) 37‒64‒61</t>
  </si>
  <si>
    <t>interdom@mail.ru</t>
  </si>
  <si>
    <t>http://interdomivanovo.ru</t>
  </si>
  <si>
    <t>https://facebook.com/interdomivanovo</t>
  </si>
  <si>
    <t>https://vk.com/club128369253</t>
  </si>
  <si>
    <t>Иркутская область</t>
  </si>
  <si>
    <t>Ангарский городской округ</t>
  </si>
  <si>
    <t>Ангарск</t>
  </si>
  <si>
    <t>Сибирячок</t>
  </si>
  <si>
    <t>18-й микрорайон, 24</t>
  </si>
  <si>
    <t>7 (3955) 95‒09‒35, 7 (3955) 95‒09‒70, 7 (3955) 95‒09‒71</t>
  </si>
  <si>
    <t>mdou-111@yandex.ru</t>
  </si>
  <si>
    <t>http://xn--111-9cd8abo5arg4exe.xn--p1ai</t>
  </si>
  <si>
    <t>Центральный округ</t>
  </si>
  <si>
    <t>http://go-eng.ru</t>
  </si>
  <si>
    <t>Начальная школа-детский сад</t>
  </si>
  <si>
    <t>1-й микрорайон, 42</t>
  </si>
  <si>
    <t>Кабардино-Балкарская Республика</t>
  </si>
  <si>
    <t>Нальчик городской округ</t>
  </si>
  <si>
    <t>Нальчик</t>
  </si>
  <si>
    <t>Кабардино-Балкарский научный центр Российской Академии наук, Федеральный научный центр</t>
  </si>
  <si>
    <t>Балкарова, 2</t>
  </si>
  <si>
    <t>7 (8662) 42‒67‒48, 7 (8662) 42‒73‒02</t>
  </si>
  <si>
    <t>alex_abazov@list.ru, aspirantura07@mail.ru</t>
  </si>
  <si>
    <t>http://kbncran.ru</t>
  </si>
  <si>
    <t>7 (495) 109‒27‒00</t>
  </si>
  <si>
    <t>https://facebook.com/llrussia</t>
  </si>
  <si>
    <t>https://instagram.com/language_link_russia</t>
  </si>
  <si>
    <t>Южная средняя общеобразовательная школа</t>
  </si>
  <si>
    <t>Калининградская область</t>
  </si>
  <si>
    <t>Багратионовский городской округ</t>
  </si>
  <si>
    <t>пос. Южный</t>
  </si>
  <si>
    <t>Южный посёлок, 57</t>
  </si>
  <si>
    <t>7 (40156) 5‒80‒18</t>
  </si>
  <si>
    <t>mousoh62@mail.ru, uprav_obraz@mail.ru</t>
  </si>
  <si>
    <t>http://mousoh62.ucoz.net</t>
  </si>
  <si>
    <t>Московский район</t>
  </si>
  <si>
    <t>Карьера, рекрутинговое агентство</t>
  </si>
  <si>
    <t>Мотошколы</t>
  </si>
  <si>
    <t>Пн: c 09:00-18:00, Вт: c 09:00-18:00, Ср: c 09:00-18:00, Чт: c 09:00-18:00, Пт: c 09:00-18:00, Сб: c 10:00-13:00, Вс: выходной</t>
  </si>
  <si>
    <t>Пн: c 12:00-20:00, Вт: c 12:00-20:00, Ср: c 12:00-20:00, Чт: c 12:00-20:00, Пт: c 12:00-20:00, Сб: c 12:00-18:00, Вс: выходной</t>
  </si>
  <si>
    <t>Калужская область</t>
  </si>
  <si>
    <t>Бабынинский район</t>
  </si>
  <si>
    <t>пос. Воротынск</t>
  </si>
  <si>
    <t>Алые паруса, детский сад</t>
  </si>
  <si>
    <t>Сиреневый бульвар, 5</t>
  </si>
  <si>
    <t>7 (4842) 58‒13‒86</t>
  </si>
  <si>
    <t>ds_parusa@mail.ru</t>
  </si>
  <si>
    <t>http://ds-alyeparusa.ru</t>
  </si>
  <si>
    <t>АВТОЛЮКС ПРИОРИТЕТ, автошкола</t>
  </si>
  <si>
    <t>Камчатский край</t>
  </si>
  <si>
    <t>Елизовский район</t>
  </si>
  <si>
    <t>Елизово</t>
  </si>
  <si>
    <t>Беринга, 4</t>
  </si>
  <si>
    <t>7 (41531) 6‒15‒89</t>
  </si>
  <si>
    <t>7‒962‒217‒55‒53</t>
  </si>
  <si>
    <t>info@avtoluks41.ru</t>
  </si>
  <si>
    <t>http://avtoluks41.ru</t>
  </si>
  <si>
    <t>https://facebook.com/avtoluks41</t>
  </si>
  <si>
    <t>https://instagram.com/prioritet.41</t>
  </si>
  <si>
    <t>Карачаево-Черкесская Республика</t>
  </si>
  <si>
    <t>Совенок, центр развития детей</t>
  </si>
  <si>
    <t>Черкесский городской округ</t>
  </si>
  <si>
    <t>Черкесск</t>
  </si>
  <si>
    <t>Умара Алиева, 10</t>
  </si>
  <si>
    <t>7‒963‒170‒55‒43</t>
  </si>
  <si>
    <t>eschool123@yandex.ru</t>
  </si>
  <si>
    <t>https://vk.com/club112792779</t>
  </si>
  <si>
    <t>Кемеровская область — Кузбасс</t>
  </si>
  <si>
    <t>Беловский городской округ</t>
  </si>
  <si>
    <t>пгт Бачатский</t>
  </si>
  <si>
    <t>Детская школа искусств № 76</t>
  </si>
  <si>
    <t>Спортивная, 2</t>
  </si>
  <si>
    <t>7 (38452) 7‒06‒55</t>
  </si>
  <si>
    <t>dmsha76@mail.ru</t>
  </si>
  <si>
    <t>Дополнительное образование / Развивающие курсы, Медицинские услуги, Медицинские учреждения</t>
  </si>
  <si>
    <t>https://facebook.com/babyclubru</t>
  </si>
  <si>
    <t>https://youtube.com/user/babyclubru</t>
  </si>
  <si>
    <t>Ленина, 34</t>
  </si>
  <si>
    <t>Октябрьский проспект, 6</t>
  </si>
  <si>
    <t>Пн: c 09:00-14:40, Вт: c 09:00-14:40, Ср: c 09:00-14:40, Чт: c 09:00-14:40, Пт: c 09:00-14:40, Сб: c 09:00-14:40, Вс: выходной</t>
  </si>
  <si>
    <t>Кировская область</t>
  </si>
  <si>
    <t>Киров городской округ</t>
  </si>
  <si>
    <t>Киров</t>
  </si>
  <si>
    <t>Профсоюзная, 1</t>
  </si>
  <si>
    <t>7 (8332) 44‒27‒76, 7‒922‒924‒00‒40</t>
  </si>
  <si>
    <t>info@kirov-job.ru</t>
  </si>
  <si>
    <t>http://kirov-job.ru</t>
  </si>
  <si>
    <t>https://vk.com/kariera2003</t>
  </si>
  <si>
    <t>ГЕЛИОС-С, IT-компания</t>
  </si>
  <si>
    <t>Костромская область</t>
  </si>
  <si>
    <t>Кострома городской округ</t>
  </si>
  <si>
    <t>Кострома</t>
  </si>
  <si>
    <t>Советская, 136а</t>
  </si>
  <si>
    <t>7 (4942) 42‒20‒00, 7 (4942) 42‒22‒00</t>
  </si>
  <si>
    <t>partner@gkgelios.ru, tech@gkgelios.ru</t>
  </si>
  <si>
    <t>http://www.gelios-s.ru</t>
  </si>
  <si>
    <t>https://instagram.com/gk.gelios</t>
  </si>
  <si>
    <t>https://vk.com/gkgelios</t>
  </si>
  <si>
    <t>https://ok.ru/gkgelios</t>
  </si>
  <si>
    <t>Красносельский район</t>
  </si>
  <si>
    <t>Краснодарский край</t>
  </si>
  <si>
    <t>Абинский район</t>
  </si>
  <si>
    <t>пгт Ахтырский</t>
  </si>
  <si>
    <t>Детский сад №11, пгт. Ахтырский</t>
  </si>
  <si>
    <t>Красная, 70</t>
  </si>
  <si>
    <t>7 (86150) 6‒27‒95</t>
  </si>
  <si>
    <t>detsad.n11@gmail.com, detsad.n11@gmail.ru, detsad11@abin.kubannet.ru, detsad11@mail.ru</t>
  </si>
  <si>
    <t>http://11.detsad-abinsk.ru</t>
  </si>
  <si>
    <t>Ленина, 37</t>
  </si>
  <si>
    <t>Промышленная, 1</t>
  </si>
  <si>
    <t>Language Link, международный языковой центр</t>
  </si>
  <si>
    <t>https://vk.com/languagelinkrussia</t>
  </si>
  <si>
    <t>Калининский район</t>
  </si>
  <si>
    <t>Движение, краевая автошкола</t>
  </si>
  <si>
    <t>Красноярский край</t>
  </si>
  <si>
    <t>Ачинск городской округ</t>
  </si>
  <si>
    <t>Ачинск</t>
  </si>
  <si>
    <t>7 (391) 219‒10‒09, 7 (39151) 7‒48‒66, 7‒967‒612‒67‒51</t>
  </si>
  <si>
    <t>7‒967‒612‒67‒51</t>
  </si>
  <si>
    <t>marketing@dvnet.ru</t>
  </si>
  <si>
    <t>http://www.dvnet.ru</t>
  </si>
  <si>
    <t>https://instagram.com/dvnet</t>
  </si>
  <si>
    <t>https://vk.com/autodvnet</t>
  </si>
  <si>
    <t>Курганская область</t>
  </si>
  <si>
    <t>Курганская государственная сельскохозяйственная академия им. Т.С. Мальцева</t>
  </si>
  <si>
    <t>Кетовский район</t>
  </si>
  <si>
    <t>с. Лесниково</t>
  </si>
  <si>
    <t>Лесниково, 15</t>
  </si>
  <si>
    <t>7‒919‒574‒91‒96, 7‒992‒420‒76‒50, 7‒992‒420‒98‒78, 7‒992‒421‒23‒22</t>
  </si>
  <si>
    <t>ksaa.pr@mail.ru, rectorat@ksaa.zaural.ru</t>
  </si>
  <si>
    <t>http://ksaa.zaural.ru</t>
  </si>
  <si>
    <t>https://instagram.com/ksaazaural</t>
  </si>
  <si>
    <t>https://vk.com/ksaazaural</t>
  </si>
  <si>
    <t>Курская область</t>
  </si>
  <si>
    <t>LingWay, центр иностранных языков</t>
  </si>
  <si>
    <t>Курск городской округ</t>
  </si>
  <si>
    <t>Курск</t>
  </si>
  <si>
    <t>Радищева, 20</t>
  </si>
  <si>
    <t>7 (4712) 70‒66‒23</t>
  </si>
  <si>
    <t>7‒910‒276‒05‒16</t>
  </si>
  <si>
    <t>8b4e078a51d04e0e9efdf470027f0ec1@sentry.wixpress.com, info@wix.com, lingway1@yandex.ru</t>
  </si>
  <si>
    <t>http://lingway.org</t>
  </si>
  <si>
    <t>https://vk.com/lingway2012</t>
  </si>
  <si>
    <t>Ленинградская область</t>
  </si>
  <si>
    <t>Kmsport, мотошкола</t>
  </si>
  <si>
    <t>Всеволожский муниципальный район</t>
  </si>
  <si>
    <t>пос. Ковалёво</t>
  </si>
  <si>
    <t>2-я Поперечная, 19а</t>
  </si>
  <si>
    <t>7‒911‒001‒00‒14</t>
  </si>
  <si>
    <t>rr@sportmf.ru</t>
  </si>
  <si>
    <t>https://vk.com/clubkmsport</t>
  </si>
  <si>
    <t>Бэби-Клуб, сеть центров раннего развития</t>
  </si>
  <si>
    <t>Санкт-Петербург</t>
  </si>
  <si>
    <t>проезд Предпортовый 2-й, 6 ст1</t>
  </si>
  <si>
    <t>7‒981‒981‒11‒41, 8‒800‒100‒20‒24</t>
  </si>
  <si>
    <t>spb.moskovskaya@baby-club.ru</t>
  </si>
  <si>
    <t>http://baby-club.ru, http://baby-club.spb.ru</t>
  </si>
  <si>
    <t>https://instagram.com/babyclub_spb_moskovskaya</t>
  </si>
  <si>
    <t>https://vk.com/babyclub_spb_moskovskaya</t>
  </si>
  <si>
    <t>59.83988</t>
  </si>
  <si>
    <t>30.303993</t>
  </si>
  <si>
    <t>Пн: c 11:00-20:00, Вт: c 11:00-20:00, Ср: c 11:00-20:00, Чт: c 11:00-20:00, Пт: c 11:00-20:00, Сб: c 11:00-17:00, Вс: c 11:00-17:00</t>
  </si>
  <si>
    <t>Пн: c 12:00-21:00, Вт: c 12:00-21:00, Ср: c 12:00-21:00, Чт: c 12:00-21:00, Пт: c 12:00-21:00, Сб: c 10:00-18:00, Вс: выходной</t>
  </si>
  <si>
    <t>проспект Героев, 23</t>
  </si>
  <si>
    <t>проспект Ленина, 16</t>
  </si>
  <si>
    <t>Липецкая область</t>
  </si>
  <si>
    <t>Грязинский район</t>
  </si>
  <si>
    <t>с. Ярлуково</t>
  </si>
  <si>
    <t>Советская, 11а</t>
  </si>
  <si>
    <t>7 (47461) 3‒61‒34</t>
  </si>
  <si>
    <t>20svetliachek48@yandex.ru, rono1@griazy.lipetsk.ru, svetliachek48@yandex.ru</t>
  </si>
  <si>
    <t>http://sad-svetlachok.ucoz.ru</t>
  </si>
  <si>
    <t>Советская, 75</t>
  </si>
  <si>
    <t>Магаданская область</t>
  </si>
  <si>
    <t>Магадан городской округ</t>
  </si>
  <si>
    <t>Магадан</t>
  </si>
  <si>
    <t>Арктика, научно-исследовательский центр</t>
  </si>
  <si>
    <t>проспект Карла Маркса, 24</t>
  </si>
  <si>
    <t>7 (4132) 62‒06‒68</t>
  </si>
  <si>
    <t>arktika.magadan@mail.ru</t>
  </si>
  <si>
    <t>http://arktika.north-east.ru</t>
  </si>
  <si>
    <t>Московская область</t>
  </si>
  <si>
    <t>Балашиха городской округ</t>
  </si>
  <si>
    <t>Балашиха</t>
  </si>
  <si>
    <t>Звёздная, 8а</t>
  </si>
  <si>
    <t>7‒926‒246‒87‒95</t>
  </si>
  <si>
    <t>balashikha_contur@languagelink.ru</t>
  </si>
  <si>
    <t>http://www.languagelink.ru, http://www.languagelink.ru/centers/moskovskaya-oblast/balashikha-mkrn_novy_svet</t>
  </si>
  <si>
    <t>Пн: c 14:00-20:00, Вт: c 14:00-20:00, Ср: c 14:00-20:00, Чт: c 14:00-20:00, Пт: выходной, Сб: c 10:00-18:00, Вс: выходной</t>
  </si>
  <si>
    <t>Москва</t>
  </si>
  <si>
    <t>улица Сретенка, 26</t>
  </si>
  <si>
    <t>Сфера, художественная студия</t>
  </si>
  <si>
    <t>7‒915‒120‒60‒45</t>
  </si>
  <si>
    <t>info@sphere-art.ru</t>
  </si>
  <si>
    <t>http://sphere-art.ru</t>
  </si>
  <si>
    <t>https://facebook.com/spherestudio.art</t>
  </si>
  <si>
    <t>https://instagram.com/sphere_art</t>
  </si>
  <si>
    <t>https://vk.com/studio_sphere_art</t>
  </si>
  <si>
    <t>https://youtube.com/c/SphereStudio</t>
  </si>
  <si>
    <t>55.770048</t>
  </si>
  <si>
    <t>37.632807</t>
  </si>
  <si>
    <t>Набережная, 3</t>
  </si>
  <si>
    <t>Научные организации, Недвижимость</t>
  </si>
  <si>
    <t>Конференц-залы / Переговорные комнаты, Научно-исследовательские институты</t>
  </si>
  <si>
    <t>Super Детки, детский клуб</t>
  </si>
  <si>
    <t>Мурманская область</t>
  </si>
  <si>
    <t>Апатиты городской округ</t>
  </si>
  <si>
    <t>Апатиты</t>
  </si>
  <si>
    <t>Строителей, 59</t>
  </si>
  <si>
    <t>7‒902‒130‒15‒66, 7‒921‒278‒53‒23</t>
  </si>
  <si>
    <t>wella1987-01@mail.ru</t>
  </si>
  <si>
    <t>79021301566, 79212785323</t>
  </si>
  <si>
    <t>https://instagram.com/superdetki_apatity</t>
  </si>
  <si>
    <t>https://vk.com/aroundtheworldenglish</t>
  </si>
  <si>
    <t>Ненецкий автономный округ</t>
  </si>
  <si>
    <t>Нарьян-Мар городской округ</t>
  </si>
  <si>
    <t>Нарьян-Мар</t>
  </si>
  <si>
    <t>Средняя школа №1 с углубленным изучением отдельных предметов им. П.М. Спирихина</t>
  </si>
  <si>
    <t>info@ioks.ru, sastor@gmail.com</t>
  </si>
  <si>
    <t>http://school1naryanmar.ru</t>
  </si>
  <si>
    <t>Нижегородская область</t>
  </si>
  <si>
    <t>Арзамас городской округ</t>
  </si>
  <si>
    <t>Арзамас</t>
  </si>
  <si>
    <t>11-й микрорайон, 22</t>
  </si>
  <si>
    <t>7‒904‒926‒34‒71, 7‒908‒153‒38‒17</t>
  </si>
  <si>
    <t>stepanovoleg@list.ru</t>
  </si>
  <si>
    <t>http://razvivayka-arzamas.nethouse.ru</t>
  </si>
  <si>
    <t>https://vk.com/public167066702</t>
  </si>
  <si>
    <t>Пн: c 08:00-16:50, Вт: c 08:00-16:50, Ср: c 08:00-16:50, Чт: c 08:00-16:50, Пт: c 08:00-16:50, Сб: выходной, Вс: выходной</t>
  </si>
  <si>
    <t>Новгородская область</t>
  </si>
  <si>
    <t>Великий Новгород городской округ</t>
  </si>
  <si>
    <t>Великий Новгород</t>
  </si>
  <si>
    <t>Прусская, 25</t>
  </si>
  <si>
    <t>7 (8162) 55‒12‒12, 7 (8162) 795‒709</t>
  </si>
  <si>
    <t>avtovoa@mail.ru</t>
  </si>
  <si>
    <t>http://avtoshkola.voa53.ru</t>
  </si>
  <si>
    <t>https://vk.com/club4612886</t>
  </si>
  <si>
    <t>Новосибирская область</t>
  </si>
  <si>
    <t>Бердск городской округ</t>
  </si>
  <si>
    <t>Бердск</t>
  </si>
  <si>
    <t>7 (38341) 2‒70‒86</t>
  </si>
  <si>
    <t>7‒913‒921‒94‒77, 7‒923‒199‒94‒77</t>
  </si>
  <si>
    <t>start154@mail.ru</t>
  </si>
  <si>
    <t>http://www.start154.ru</t>
  </si>
  <si>
    <t>Пн: c 10:00-18:00, Вт: c 10:00-18:00, Ср: c 10:00-18:00, Чт: c 10:00-18:00, Пт: c 10:00-18:00, Сб: выходной, Вс: выходной. администрация: пн-пт 9:00-14:00</t>
  </si>
  <si>
    <t>Омская область</t>
  </si>
  <si>
    <t>Азовский немецкий национальный район</t>
  </si>
  <si>
    <t>7 (38141) 3‒86‒94</t>
  </si>
  <si>
    <t>anafina61@mail.ru, bershcul18@mail.ru, erlahaguc@mail.ru, lesnaya91@mail.ru, omanchuk.nadezhda@mail.ru</t>
  </si>
  <si>
    <t>http://birchschool.ucoz.ru</t>
  </si>
  <si>
    <t>Оренбургская область</t>
  </si>
  <si>
    <t>1-й микрорайон, 8</t>
  </si>
  <si>
    <t>Оренбург городской округ</t>
  </si>
  <si>
    <t>Оренбург</t>
  </si>
  <si>
    <t>Галерея Марины Плющиковой</t>
  </si>
  <si>
    <t>Донецкая, 4/2</t>
  </si>
  <si>
    <t>7‒961‒934‒89‒61</t>
  </si>
  <si>
    <t>bro_ripper@mail.ru, noreply@blogger.com</t>
  </si>
  <si>
    <t>http://gallery56mp.blogspot.ru</t>
  </si>
  <si>
    <t>Пн: c 17:00-19:00, Вт: выходной, Ср: c 17:00-19:00, Чт: выходной, Пт: c 17:00-19:00, Сб: c 11:00-15:00, Вс: выходной</t>
  </si>
  <si>
    <t>https://vk.com/id289167758</t>
  </si>
  <si>
    <t>Промышленный район</t>
  </si>
  <si>
    <t>Орловская область</t>
  </si>
  <si>
    <t>Красный крест, Орловское городское отделение общественной организации</t>
  </si>
  <si>
    <t>Орел городской округ</t>
  </si>
  <si>
    <t>Орел</t>
  </si>
  <si>
    <t>Георгиевский переулок, 5</t>
  </si>
  <si>
    <t>7 (4862) 76‒13‒30, 7 (4862) 76‒41‒25</t>
  </si>
  <si>
    <t>orelredcross@yandex.ru, orelredross@yandex.ru</t>
  </si>
  <si>
    <t>http://xn--80akaodcjlmoecgfp2l.xn--p1ai</t>
  </si>
  <si>
    <t>Дополнительное образование / Развивающие курсы, Медицинские товары, Общественные / политические организации</t>
  </si>
  <si>
    <t>Обучение по охране труда, Общественные организации, Товары для реабилитации</t>
  </si>
  <si>
    <t>https://facebook.com/redcrossorel</t>
  </si>
  <si>
    <t>https://instagram.com/orelredcross</t>
  </si>
  <si>
    <t>https://vk.com/orel_redcross</t>
  </si>
  <si>
    <t>https://ok.ru/redcrossorel</t>
  </si>
  <si>
    <t>https://youtube.com/channel/UC2-tB7x4Fjp5C4VyVDKYIRg</t>
  </si>
  <si>
    <t>Пензенская область</t>
  </si>
  <si>
    <t>Бессоновский район</t>
  </si>
  <si>
    <t>с. Бессоновка</t>
  </si>
  <si>
    <t>Жилгородок, 12а</t>
  </si>
  <si>
    <t>7 (84140) 2‒50‒95</t>
  </si>
  <si>
    <t>-2100@mail.ru, info@guoedu.ru, lider-2100@mail.ru, pr.uobrbes@mail.ru</t>
  </si>
  <si>
    <t>http://nsh-ds-bessonovka.edu-penza.ru</t>
  </si>
  <si>
    <t>Пермский край</t>
  </si>
  <si>
    <t>Березники городской округ</t>
  </si>
  <si>
    <t>Березники</t>
  </si>
  <si>
    <t>Уральский учебно-методический центр</t>
  </si>
  <si>
    <t>Ломоносова, 98</t>
  </si>
  <si>
    <t>7 (3424) 29‒26‒86</t>
  </si>
  <si>
    <t>7‒912‒983‒91‒59</t>
  </si>
  <si>
    <t>men777nv@mail.ru, uumc@уумц.рф</t>
  </si>
  <si>
    <t>http://uumc-perm.ru, http://xn--l1anan.xn--p1ai</t>
  </si>
  <si>
    <t>Приморский край</t>
  </si>
  <si>
    <t>Артёмовский городской округ</t>
  </si>
  <si>
    <t>Артем</t>
  </si>
  <si>
    <t>улица Фрунзе, 101а</t>
  </si>
  <si>
    <t>7 (42337) 4‒32‒15</t>
  </si>
  <si>
    <t>admartm@mail.primorye.ru, school1042@mail.ru, uno_artem@mail.primorye.ru</t>
  </si>
  <si>
    <t>http://artemschool1.ucoz.ru</t>
  </si>
  <si>
    <t>улица Лермонтова, 65</t>
  </si>
  <si>
    <t>Фрунзе, 42</t>
  </si>
  <si>
    <t>Псковская область</t>
  </si>
  <si>
    <t>Печорский район</t>
  </si>
  <si>
    <t>д. Изборск</t>
  </si>
  <si>
    <t>Изборский лицей</t>
  </si>
  <si>
    <t>Псковская улица, 31а</t>
  </si>
  <si>
    <t>7 (81148) 9‒66‒88</t>
  </si>
  <si>
    <t>org131@pskovedu.ru</t>
  </si>
  <si>
    <t>http://izb-liceum.ucoz.ru</t>
  </si>
  <si>
    <t>Центр район</t>
  </si>
  <si>
    <t>Средняя общеобразовательная школа №1, г. Адыгейск</t>
  </si>
  <si>
    <t>Республика Адыгея</t>
  </si>
  <si>
    <t>Адыгейск городской округ</t>
  </si>
  <si>
    <t>Адыгейск</t>
  </si>
  <si>
    <t>school1-01@yandex.ru</t>
  </si>
  <si>
    <t>http://edu1.adygobr.ru</t>
  </si>
  <si>
    <t>Кадетская школа №4</t>
  </si>
  <si>
    <t>Республика Алтай</t>
  </si>
  <si>
    <t>Горно-Алтайск городской округ</t>
  </si>
  <si>
    <t>Горно-Алтайск</t>
  </si>
  <si>
    <t>проспект Коммунистический, 93</t>
  </si>
  <si>
    <t>7 (38822) 4‒91‒96, 7 (38822) 4‒92‒09, 7 (38822) 4‒92‒21</t>
  </si>
  <si>
    <t>20muko@mail.gorny.ru, 20school4.g-altay@rambler.ru, muko@mail.gorny.ru, office@admin.gorny.ru, school4.g-altay@rambler.ru</t>
  </si>
  <si>
    <t>http://school4gorny.edusite.ru</t>
  </si>
  <si>
    <t>Пн: c 08:00-19:50, Вт: c 08:00-19:50, Ср: c 08:00-19:50, Чт: c 08:00-19:50, Пт: c 08:00-19:50, Сб: c 08:00-19:50, Вс: выходной</t>
  </si>
  <si>
    <t>Республика Башкортостан</t>
  </si>
  <si>
    <t>Абзелиловский район</t>
  </si>
  <si>
    <t>Средняя общеобразовательная школа, с. Гусево</t>
  </si>
  <si>
    <t>с. Гусево</t>
  </si>
  <si>
    <t>Сергея Соколова, 60</t>
  </si>
  <si>
    <t>7 (34772) 2‒55‒38</t>
  </si>
  <si>
    <t>abroo10@yandex.ru</t>
  </si>
  <si>
    <t>http://abrooo10.ucoz.net</t>
  </si>
  <si>
    <t>Республика Бурятия</t>
  </si>
  <si>
    <t>Баргузинский район</t>
  </si>
  <si>
    <t>пгт Усть-Баргузин</t>
  </si>
  <si>
    <t>улица Дзержинского, 6 к1</t>
  </si>
  <si>
    <t>7 (30131) 9‒22‒73</t>
  </si>
  <si>
    <t>bargruo@gmail.com, d.s.elochka11@mail.ru</t>
  </si>
  <si>
    <t>http://elochkads.baikaledu.ru</t>
  </si>
  <si>
    <t>Республика Дагестан</t>
  </si>
  <si>
    <t>Буйнакск городской округ</t>
  </si>
  <si>
    <t>Буйнакск</t>
  </si>
  <si>
    <t>Академия труда и социальных отношений, филиал Дагестанского гуманитарного института</t>
  </si>
  <si>
    <t>Гоголева, 26</t>
  </si>
  <si>
    <t>7 (87237) 2‒00‒10, 7 (87237) 2‒93‒36</t>
  </si>
  <si>
    <t>dgi_atiso@mail.ru</t>
  </si>
  <si>
    <t>http://atisodgi.ru/</t>
  </si>
  <si>
    <t>https://instagram.com/atiso_dgi_buinaksk</t>
  </si>
  <si>
    <t>Республика Ингушетия</t>
  </si>
  <si>
    <t>Магас городской округ</t>
  </si>
  <si>
    <t>Магас</t>
  </si>
  <si>
    <t>Автомобильная школа г. Магас</t>
  </si>
  <si>
    <t>Мачко Базоркина, 8</t>
  </si>
  <si>
    <t>7‒928‒093‒91‒11, 7‒928‒793‒58‒48</t>
  </si>
  <si>
    <t>dma.magas@mail.ru</t>
  </si>
  <si>
    <t>http://dma-magas.ru</t>
  </si>
  <si>
    <t>79280939111, 79287935848</t>
  </si>
  <si>
    <t>Республика Калмыкия</t>
  </si>
  <si>
    <t>Элиста городской округ</t>
  </si>
  <si>
    <t>Элиста</t>
  </si>
  <si>
    <t>desatochka-10@yandex.ru</t>
  </si>
  <si>
    <t>http://elista10.kalmykia.ru</t>
  </si>
  <si>
    <t>Республика Карелия</t>
  </si>
  <si>
    <t>Петрозаводский городской округ</t>
  </si>
  <si>
    <t>Петрозаводск</t>
  </si>
  <si>
    <t>NSP, академия здоровья</t>
  </si>
  <si>
    <t>Фридриха Энгельса, 10</t>
  </si>
  <si>
    <t>7 (8142) 63‒57‒05</t>
  </si>
  <si>
    <t>7‒911‒401‒68‒48</t>
  </si>
  <si>
    <t>3anatrface@mail.ru, natrface@mail.ru</t>
  </si>
  <si>
    <t>http://natr.ru</t>
  </si>
  <si>
    <t>Дополнительное образование / Развивающие курсы, Красота / Здоровье, Медицинские товары, Медицинские услуги, Спортивные товары</t>
  </si>
  <si>
    <t>Биологически активные добавки (БАД), Косметика / Парфюмерия, Личностные тренинги / семинары, Спортивное питание, Центры диетологии / нутрициологии</t>
  </si>
  <si>
    <t>https://vk.com/centrnsp</t>
  </si>
  <si>
    <t>https://ok.ru/group51865548423388</t>
  </si>
  <si>
    <t>Республика Коми</t>
  </si>
  <si>
    <t>Сосногорск муниципальный район</t>
  </si>
  <si>
    <t>Сосногорск</t>
  </si>
  <si>
    <t>Гайдара, 6а</t>
  </si>
  <si>
    <t>7 (82149) 3‒50‒10, 7 (82149) 6‒69‒62</t>
  </si>
  <si>
    <t>dou630@mail.ru</t>
  </si>
  <si>
    <t>http://dou630.n4.biz</t>
  </si>
  <si>
    <t>Республика Крым</t>
  </si>
  <si>
    <t>Евпатория городской округ</t>
  </si>
  <si>
    <t>Евпатория</t>
  </si>
  <si>
    <t>Евпаторийская Автошкола ДОСААФ</t>
  </si>
  <si>
    <t>Софьи Перовской, 72</t>
  </si>
  <si>
    <t>7 (36569) 3‒23‒43, 7‒978‒763‒31‒87</t>
  </si>
  <si>
    <t>autoschool1937@mail.ru</t>
  </si>
  <si>
    <t>http://xn--80adio3aejo4j.xn--80apkc.xn--p1ai</t>
  </si>
  <si>
    <t>Средняя школа №9 им. А.С. Пушкина, г. Волжск</t>
  </si>
  <si>
    <t>Республика Марий Эл</t>
  </si>
  <si>
    <t>Волжск городской округ</t>
  </si>
  <si>
    <t>Волжск</t>
  </si>
  <si>
    <t>7 (83631) 6‒05‒47, 7 (83631) 6‒11‒38, 7 (83631) 6‒47‒63</t>
  </si>
  <si>
    <t>schol9@yandex.ru</t>
  </si>
  <si>
    <t>http://school9.org.ru</t>
  </si>
  <si>
    <t>Республика Мордовия</t>
  </si>
  <si>
    <t>Кочкуровская средняя общеобразовательная школа</t>
  </si>
  <si>
    <t>Кочкуровский район</t>
  </si>
  <si>
    <t>с. Кочкурово</t>
  </si>
  <si>
    <t>7 (83439) 2‒14‒74, 7 (83439) 2‒18‒33</t>
  </si>
  <si>
    <t>kr53325@mail.ru</t>
  </si>
  <si>
    <t>http://sckoch.schoolrm.ru</t>
  </si>
  <si>
    <t>Амгинская средняя общеобразовательная школа №1 им. В.Г. Короленко с углубленным изучением отдельных предметов</t>
  </si>
  <si>
    <t>Республика Саха (Якутия)</t>
  </si>
  <si>
    <t>Амгинский район</t>
  </si>
  <si>
    <t>с. Амга</t>
  </si>
  <si>
    <t>Широких-Полянского, 32</t>
  </si>
  <si>
    <t>7 (41142) 41‒672</t>
  </si>
  <si>
    <t>amgasch1@mail.ru</t>
  </si>
  <si>
    <t>http://amga-sch1.ucoz.ru</t>
  </si>
  <si>
    <t>Республика Северная Осетия — Алания</t>
  </si>
  <si>
    <t>Владикавказ городской округ</t>
  </si>
  <si>
    <t>Владикавказ</t>
  </si>
  <si>
    <t>Северо-Западный район</t>
  </si>
  <si>
    <t>Владикавказский торгово-экономический техникум</t>
  </si>
  <si>
    <t>Астана Кесаева, 12а</t>
  </si>
  <si>
    <t>7 (8672) 77‒03‒66, 7 (8672) 77‒83‒00, 7 (8672) 77‒83‒12</t>
  </si>
  <si>
    <t>info@mon.alania.gov.ru, kasabieva.m@mail.ru, vtet@mail.ru, vtet1@mail.ru, zrassvet67@mail.ru</t>
  </si>
  <si>
    <t>http://vtet.ru</t>
  </si>
  <si>
    <t>Республика Татарстан</t>
  </si>
  <si>
    <t>Средняя общеобразовательная школа №1 им. М.К. Тагирова</t>
  </si>
  <si>
    <t>Альметьевский район</t>
  </si>
  <si>
    <t>Альметьевск</t>
  </si>
  <si>
    <t>Тагирова, 33</t>
  </si>
  <si>
    <t>7 (8553) 32‒82‒55, 7 (8553) 32‒88‒91</t>
  </si>
  <si>
    <t>shkola-1.alm@tatar.ru</t>
  </si>
  <si>
    <t>http://edu.tatar.ru/almet/sch1</t>
  </si>
  <si>
    <t>Пн: c 08:00-14:20, Вт: c 08:00-14:20, Ср: c 08:00-14:20, Чт: c 08:00-14:20, Пт: c 08:00-14:20, Сб: c 08:00-12:35, Вс: выходной</t>
  </si>
  <si>
    <t>Республика Тыва</t>
  </si>
  <si>
    <t>Кызыл городской округ</t>
  </si>
  <si>
    <t>Кызыл</t>
  </si>
  <si>
    <t>Тувинский государственный университет</t>
  </si>
  <si>
    <t>7 (39422) 2‒19‒69, 7 (39422) 2‒35‒34</t>
  </si>
  <si>
    <t>tgu@tuvsu.ru</t>
  </si>
  <si>
    <t>http://www.tuvsu.ru</t>
  </si>
  <si>
    <t>Республика Хакасия</t>
  </si>
  <si>
    <t>Хакасский центр охраны труда</t>
  </si>
  <si>
    <t>Абакан городской округ</t>
  </si>
  <si>
    <t>Абакан</t>
  </si>
  <si>
    <t>7 (3902) 22‒14‒54, 7 (3902) 22‒24‒02</t>
  </si>
  <si>
    <t>mail@hcot.ru</t>
  </si>
  <si>
    <t>http://www.hcot.ru</t>
  </si>
  <si>
    <t>Обучение по охране труда, Обучение по промышленной безопасности, Пожарная безопасность, Противопожарное оборудование / инвентарь, Профессиональная переподготовка / Повышение квалификации</t>
  </si>
  <si>
    <t>Ростовская область</t>
  </si>
  <si>
    <t>Азов городской округ</t>
  </si>
  <si>
    <t>Азов</t>
  </si>
  <si>
    <t>Средняя общеобразовательная школа №3, г. Азов</t>
  </si>
  <si>
    <t>Севастопольская, 113</t>
  </si>
  <si>
    <t>7 (86342) 6‒05‒80, 7 (86342) 6‒74‒70</t>
  </si>
  <si>
    <t>m.diplomas@gmail.com</t>
  </si>
  <si>
    <t>Рязанская область</t>
  </si>
  <si>
    <t>Теменос, реабилитационный центр</t>
  </si>
  <si>
    <t>Клепиковский район</t>
  </si>
  <si>
    <t>д. Полушкино</t>
  </si>
  <si>
    <t>7‒903‒837‒41‒81, 7‒910‒565‒40‒75</t>
  </si>
  <si>
    <t>info@r-rehab.ru, temenos62@yandex.ru</t>
  </si>
  <si>
    <t>http://r-rehab.ru, http://temenos62.ru</t>
  </si>
  <si>
    <t>Личностные тренинги / семинары, Психологическая помощь в избавлении от зависимостей, Реабилитационные центры, Услуги психолога, Услуги психотерапевта</t>
  </si>
  <si>
    <t>Ежедневно с 00:00 до 24:00. офис: пн-вс 10:00-20:00</t>
  </si>
  <si>
    <t>https://facebook.com/temenosrehab</t>
  </si>
  <si>
    <t>https://vk.com/temenosrehab</t>
  </si>
  <si>
    <t>Самарская область</t>
  </si>
  <si>
    <t>Безенчукский район</t>
  </si>
  <si>
    <t>Средняя общеобразовательная школа с дошкольным отделением, с. Екатериновка</t>
  </si>
  <si>
    <t>с. Екатериновка</t>
  </si>
  <si>
    <t>7 (84657) 3‒12‒15, 7 (84657) 3‒12‒25</t>
  </si>
  <si>
    <t>attachments_korenitsynal@mail.ru_2016-11-14_11-00-13.zip</t>
  </si>
  <si>
    <t>http://ekat.minobr63.ru</t>
  </si>
  <si>
    <t>Саратовская область</t>
  </si>
  <si>
    <t>Балаковский район</t>
  </si>
  <si>
    <t>Балаково</t>
  </si>
  <si>
    <t>7 (8453) 68‒22‒13</t>
  </si>
  <si>
    <t>7‒927‒225‒22‒13</t>
  </si>
  <si>
    <t>balakovo@go-eng.ru, support@lpmotor.ru</t>
  </si>
  <si>
    <t>https://instagram.com/goenglish_online</t>
  </si>
  <si>
    <t>https://vk.com/goenglishbalakovo</t>
  </si>
  <si>
    <t>Сахалинская область</t>
  </si>
  <si>
    <t>Анивский городской округ</t>
  </si>
  <si>
    <t>7 (42441) 9‒40‒38</t>
  </si>
  <si>
    <t>dtieriemok@mail.ru, lyudmila.gnateva@mail.ru</t>
  </si>
  <si>
    <t>http://mbdou4-teremok.ru</t>
  </si>
  <si>
    <t>Свердловская область</t>
  </si>
  <si>
    <t>Арамильский городской округ</t>
  </si>
  <si>
    <t>Арамиль</t>
  </si>
  <si>
    <t>Средняя общеобразовательная школа №4, г. Арамиль</t>
  </si>
  <si>
    <t>Рабочая, 130</t>
  </si>
  <si>
    <t>7 (343) 385‒34‒21</t>
  </si>
  <si>
    <t>school4@aramilgo.ru</t>
  </si>
  <si>
    <t>http://www.ou4.ru</t>
  </si>
  <si>
    <t>Смоленская область</t>
  </si>
  <si>
    <t>Смоленская областная технологическая академия</t>
  </si>
  <si>
    <t>Смоленск городской округ</t>
  </si>
  <si>
    <t>Смоленск</t>
  </si>
  <si>
    <t>7 (4812) 38‒32‒13</t>
  </si>
  <si>
    <t>smolpoliteh@yandex.ru</t>
  </si>
  <si>
    <t>http://www.spk.edu.ru</t>
  </si>
  <si>
    <t>Ставропольский край</t>
  </si>
  <si>
    <t>Центр образования №10 г. Георгиевска</t>
  </si>
  <si>
    <t>Георгиевский городской округ</t>
  </si>
  <si>
    <t>Георгиевск</t>
  </si>
  <si>
    <t>7 (87951) 5‒01‒38</t>
  </si>
  <si>
    <t>georg-sc_10@mail.ru</t>
  </si>
  <si>
    <t>http://26320-010georg.edusite.ru</t>
  </si>
  <si>
    <t>https://instagram.com/scool._10_geo</t>
  </si>
  <si>
    <t>Тамбовская область</t>
  </si>
  <si>
    <t>Средняя общеобразовательная школа, г. Котовск</t>
  </si>
  <si>
    <t>Котовск городской округ</t>
  </si>
  <si>
    <t>Котовск</t>
  </si>
  <si>
    <t>7 (47541) 4‒24‒32, 7 (47541) 4‒54‒80</t>
  </si>
  <si>
    <t>post@g41.tambov.gov.ru, ss02@g41.tambov.gov.ru</t>
  </si>
  <si>
    <t>http://school2kotovsk.68edu.ru</t>
  </si>
  <si>
    <t>https://vk.com/id563968097</t>
  </si>
  <si>
    <t>Тверская область</t>
  </si>
  <si>
    <t>Эммаусский детский сад</t>
  </si>
  <si>
    <t>пос. Эммаус</t>
  </si>
  <si>
    <t>посёлок Эммаус, 15а</t>
  </si>
  <si>
    <t>7 (4822) 37‒85‒25</t>
  </si>
  <si>
    <t>emmaus-detsad@edutver.ru</t>
  </si>
  <si>
    <t>http://emmaus-detsad.edutver.ru</t>
  </si>
  <si>
    <t>Томская область</t>
  </si>
  <si>
    <t>Центр развития ребенка-детский сад №56</t>
  </si>
  <si>
    <t>ЗАТО Северск городской округ</t>
  </si>
  <si>
    <t>Северск</t>
  </si>
  <si>
    <t>Коммунистический проспект, 104</t>
  </si>
  <si>
    <t>7 (3823) 56‒15‒11</t>
  </si>
  <si>
    <t>oods56@yandex.ru</t>
  </si>
  <si>
    <t>http://ds56.seversk.ru</t>
  </si>
  <si>
    <t>Тульская область</t>
  </si>
  <si>
    <t>Центр образования №14, пос. Романцевский</t>
  </si>
  <si>
    <t>Богородицкий район</t>
  </si>
  <si>
    <t>пос. Романцевский</t>
  </si>
  <si>
    <t>7 (48761) 3‒12‒10</t>
  </si>
  <si>
    <t>amo.bogorod.obraz@tularegion.ru, ecdu.kcson1@tularegion.org, moussh14.bogorod@tularegion.org</t>
  </si>
  <si>
    <t>http://bogorod14.reg-school.ru</t>
  </si>
  <si>
    <t>Тюменская область</t>
  </si>
  <si>
    <t>Заводоуковская средняя общеобразовательная школа №1</t>
  </si>
  <si>
    <t>Заводоуковский городской округ</t>
  </si>
  <si>
    <t>Заводоуковск</t>
  </si>
  <si>
    <t>Дружининой, 17</t>
  </si>
  <si>
    <t>7 (34542) 2‒10‒93, 7 (34542) 2‒17‒93, 7 (34542) 2‒19‒84, 7 (34542) 6‒04‒51</t>
  </si>
  <si>
    <t>school_1@mail.ru</t>
  </si>
  <si>
    <t>http://www.schkola1zavod.ru</t>
  </si>
  <si>
    <t>https://vk.com/club91951906</t>
  </si>
  <si>
    <t>Удмуртская Республика</t>
  </si>
  <si>
    <t>Завьяловский район</t>
  </si>
  <si>
    <t>Средняя образовательная школа №26 с углубленным изучением отдельных предметов</t>
  </si>
  <si>
    <t>с. Вараксино</t>
  </si>
  <si>
    <t>Вараксинский бульвар, 1а</t>
  </si>
  <si>
    <t>7 (3412) 54‒51‒69, 7 (3412) 54‒52‒54</t>
  </si>
  <si>
    <t>li.gulya2013@ya.ru</t>
  </si>
  <si>
    <t>http://ciur.ru/izh/s26_izh/default.aspx</t>
  </si>
  <si>
    <t>Государственный научный центр-Научно-исследовательский институт атомных реакторов</t>
  </si>
  <si>
    <t>Ульяновская область</t>
  </si>
  <si>
    <t>Димитровград городской округ</t>
  </si>
  <si>
    <t>Димитровград</t>
  </si>
  <si>
    <t>Западное шоссе, 9</t>
  </si>
  <si>
    <t>7 (84235) 7‒91‒97, 7 (84235) 9‒83‒83, 7 (84235) 9‒83‒84</t>
  </si>
  <si>
    <t>niiar@niiar.ru</t>
  </si>
  <si>
    <t>http://niiar.ru</t>
  </si>
  <si>
    <t>Хабаровский край</t>
  </si>
  <si>
    <t>Амурский район</t>
  </si>
  <si>
    <t>Амурск</t>
  </si>
  <si>
    <t>Детская музыкальная школа, г. Амурск</t>
  </si>
  <si>
    <t>7 (42142) 9‒95‒80, 7 (42142) 9‒95‒81</t>
  </si>
  <si>
    <t>schoolmusic@mail.ru</t>
  </si>
  <si>
    <t>https://instagram.com/musicschool.amursk</t>
  </si>
  <si>
    <t>Ханты-Мансийский автономный округ</t>
  </si>
  <si>
    <t>Когалым городской округ</t>
  </si>
  <si>
    <t>Когалым</t>
  </si>
  <si>
    <t>Цветик-семицветик, детский сад</t>
  </si>
  <si>
    <t>проспект Шмидта, 20</t>
  </si>
  <si>
    <t>7 (34667) 5‒52‒28</t>
  </si>
  <si>
    <t>flower7.2014@yandex.ru</t>
  </si>
  <si>
    <t>http://flower.detkin-club.ru</t>
  </si>
  <si>
    <t>Челябинская область</t>
  </si>
  <si>
    <t>Агаповский район</t>
  </si>
  <si>
    <t>с. Агаповка</t>
  </si>
  <si>
    <t>Средняя общеобразовательная школа №1 им. П.А. Скачкова, с. Агаповка</t>
  </si>
  <si>
    <t>Пролетарская, 54</t>
  </si>
  <si>
    <t>7 (35140) 2‒13‒26</t>
  </si>
  <si>
    <t>school1agapovka@mail.ru</t>
  </si>
  <si>
    <t>http://asoch1.educhel.ru</t>
  </si>
  <si>
    <t>Пн: c 08:00-16:15, Вт: c 08:00-16:15, Ср: c 08:00-16:15, Чт: c 08:00-16:15, Пт: c 08:00-16:15, Сб: c 08:00-14:00, Вс: выходной</t>
  </si>
  <si>
    <t>Средняя общеобразовательная школа №3 им. М.М. Вайханова</t>
  </si>
  <si>
    <t>Чеченская Республика</t>
  </si>
  <si>
    <t>Аргун городской округ</t>
  </si>
  <si>
    <t>Аргун</t>
  </si>
  <si>
    <t>улица Кадырова, 13</t>
  </si>
  <si>
    <t>7 (87147) 2‒22‒43</t>
  </si>
  <si>
    <t>7‒928‒018‒98‒09, 7‒938‒896‒91‒71</t>
  </si>
  <si>
    <t>argun-sosh3@mail.ru, moin.chr@mail.ru</t>
  </si>
  <si>
    <t>http://argun-sosh3.edu95.ru</t>
  </si>
  <si>
    <t>Чувашская Республика — Чувашия</t>
  </si>
  <si>
    <t>Small Talk, центр международного общения</t>
  </si>
  <si>
    <t>Канаш городской округ</t>
  </si>
  <si>
    <t>Канаш</t>
  </si>
  <si>
    <t>Железнодорожная улица, 87</t>
  </si>
  <si>
    <t>7‒952‒758‒63‒65</t>
  </si>
  <si>
    <t>smalltalk.cheb@gmail.com</t>
  </si>
  <si>
    <t>Пн: c 09:00-20:00, Вт: c 09:00-20:00, Ср: c 09:00-20:00, Чт: c 09:00-20:00, Пт: c 09:00-20:00, Сб: c 09:00-20:00, Вс: выходной. администрация: пн-сб 9:00-18:00</t>
  </si>
  <si>
    <t>https://instagram.com/small.talk.ils</t>
  </si>
  <si>
    <t>ЧукоткаОнлайн, группа компаний</t>
  </si>
  <si>
    <t>Чукотский автономный округ</t>
  </si>
  <si>
    <t>Анадырь городской округ</t>
  </si>
  <si>
    <t>Анадырь</t>
  </si>
  <si>
    <t>Рультытегина, 17</t>
  </si>
  <si>
    <t>7 (42722) 6‒55‒44</t>
  </si>
  <si>
    <t>7‒914‒081‒84‒88, 7‒924‒666‒55‒44</t>
  </si>
  <si>
    <t>info@textrudexpert.ru, webmaster@chukotkashop.ru</t>
  </si>
  <si>
    <t>http://chukotkashop.ru, http://textrudexpert.ru</t>
  </si>
  <si>
    <t>Автотранспорт, Архитектура / Проектирование / Дизайн, Аудио / Видео / Бытовая техника, Бизнес-услуги, Бытовые услуги, Дополнительное образование / Развивающие курсы, Издательское дело / Полиграфия, Интернет, Климатическое оборудование, Компьютеры, Наружная реклама, Недвижимость, Оргтехника / Офисная техника, Охрана / Безопасность, Предметы интерьера / экстерьера, Продажа билетов, Промышленное оборудование, Промышленный аудит / оценка, Профессиональное образование, Рекламные услуги, Сантехническое оборудование, Средства автоматизации и информационные те</t>
  </si>
  <si>
    <t>Авиабилеты, Автоматизация торговли, Автоэкспертиза, Антенное оборудование, Бухгалтерские услуги, Геодезические работы, Дизайн рекламы, Домофоны, Жалюзи, Железнодорожные билеты, Изготовление ключей, Изготовление рекламных конструкций, Инжиниринговые услуги, Информационная безопасность, Кадастровые работы / Техническая инвентаризация, учет, Контрольно-кассовая техника / Расходные материалы, Копировальные услуги, Модернизация компьютеров, Монтаж / обслуживание антенного оборудования, Монтаж климатических систем, Монтаж компьютерных сетей, Монтаж ох</t>
  </si>
  <si>
    <t>Пн: c 09:00-19:00, Вт: c 09:00-19:00, Ср: c 09:00-19:00, Чт: c 09:00-19:00, Пт: c 09:00-18:00, Сб: c 11:00-16:00, Вс: c 11:00-16:00</t>
  </si>
  <si>
    <t>79140818488, 79246665544</t>
  </si>
  <si>
    <t>https://t.me/ChukotkaOnline</t>
  </si>
  <si>
    <t>https://instagram.com/chukotka_online</t>
  </si>
  <si>
    <t>Ямало-Ненецкий автономный округ</t>
  </si>
  <si>
    <t>Ромашка, детский сад, МАДОУ</t>
  </si>
  <si>
    <t>Лабытнанги городской округ</t>
  </si>
  <si>
    <t>Лабытнанги</t>
  </si>
  <si>
    <t>Комсомольская улица, 18а</t>
  </si>
  <si>
    <t>7 (34992) 3‒10‒70</t>
  </si>
  <si>
    <t>romashka@lbt.yanao.ru</t>
  </si>
  <si>
    <t>http://romlbt.yanao.ru</t>
  </si>
  <si>
    <t>Ярославская область</t>
  </si>
  <si>
    <t>Рыбинск городской округ</t>
  </si>
  <si>
    <t>Рыбинск</t>
  </si>
  <si>
    <t>Авторитет, учебный центр</t>
  </si>
  <si>
    <t>Ломоносова, 2/109</t>
  </si>
  <si>
    <t>7 (4855) 25‒19‒99</t>
  </si>
  <si>
    <t>avtoritet-2000@mail.ru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</si>
</sst>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B1" workbookViewId="0">
      <selection activeCell="B2" sqref="B2"/>
    </sheetView>
  </sheetViews>
  <sheetFormatPr defaultRowHeight="15" x14ac:dyDescent="0.25"/>
  <cols>
    <col min="2" max="2" width="116.28515625" bestFit="1" customWidth="1"/>
    <col min="3" max="3" width="38.28515625" bestFit="1" customWidth="1"/>
    <col min="4" max="4" width="40.140625" bestFit="1" customWidth="1"/>
    <col min="5" max="5" width="18.7109375" bestFit="1" customWidth="1"/>
    <col min="6" max="6" width="23.85546875" bestFit="1" customWidth="1"/>
    <col min="7" max="7" width="32.140625" bestFit="1" customWidth="1"/>
    <col min="8" max="8" width="7.85546875" bestFit="1" customWidth="1"/>
    <col min="9" max="9" width="85.42578125" bestFit="1" customWidth="1"/>
    <col min="10" max="10" width="68.28515625" bestFit="1" customWidth="1"/>
    <col min="11" max="11" width="119.85546875" bestFit="1" customWidth="1"/>
    <col min="12" max="12" width="107" bestFit="1" customWidth="1"/>
    <col min="13" max="14" width="255.7109375" bestFit="1" customWidth="1"/>
    <col min="15" max="15" width="140" bestFit="1" customWidth="1"/>
    <col min="16" max="16" width="72.85546875" bestFit="1" customWidth="1"/>
    <col min="17" max="17" width="39" bestFit="1" customWidth="1"/>
    <col min="18" max="18" width="24.42578125" bestFit="1" customWidth="1"/>
    <col min="19" max="19" width="27.7109375" bestFit="1" customWidth="1"/>
    <col min="20" max="20" width="51.28515625" bestFit="1" customWidth="1"/>
    <col min="21" max="21" width="47.85546875" bestFit="1" customWidth="1"/>
    <col min="22" max="22" width="40.85546875" bestFit="1" customWidth="1"/>
    <col min="23" max="23" width="33.140625" bestFit="1" customWidth="1"/>
    <col min="24" max="24" width="55.710937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"70000001051877955"</f>
        <v>70000001051877955</v>
      </c>
      <c r="B2" t="s">
        <v>32</v>
      </c>
      <c r="C2" t="s">
        <v>33</v>
      </c>
      <c r="D2" t="s">
        <v>34</v>
      </c>
      <c r="E2" t="s">
        <v>35</v>
      </c>
      <c r="I2" t="s">
        <v>36</v>
      </c>
      <c r="L2" t="s">
        <v>37</v>
      </c>
      <c r="M2" t="s">
        <v>38</v>
      </c>
      <c r="N2" t="s">
        <v>39</v>
      </c>
      <c r="O2" t="s">
        <v>40</v>
      </c>
      <c r="AE2">
        <v>52.497484999999998</v>
      </c>
      <c r="AF2">
        <v>82.761238000000006</v>
      </c>
    </row>
    <row r="3" spans="1:32" x14ac:dyDescent="0.25">
      <c r="A3" t="str">
        <f>"70000001034906047"</f>
        <v>70000001034906047</v>
      </c>
      <c r="B3" t="s">
        <v>128</v>
      </c>
      <c r="C3" t="s">
        <v>125</v>
      </c>
      <c r="D3" t="s">
        <v>126</v>
      </c>
      <c r="E3" t="s">
        <v>127</v>
      </c>
      <c r="G3" t="s">
        <v>129</v>
      </c>
      <c r="I3" t="s">
        <v>130</v>
      </c>
      <c r="K3" t="s">
        <v>131</v>
      </c>
      <c r="L3" t="s">
        <v>132</v>
      </c>
      <c r="M3" t="s">
        <v>38</v>
      </c>
      <c r="N3" t="s">
        <v>42</v>
      </c>
      <c r="O3" t="s">
        <v>43</v>
      </c>
      <c r="AE3">
        <v>50.888925</v>
      </c>
      <c r="AF3">
        <v>128.513273</v>
      </c>
    </row>
    <row r="4" spans="1:32" x14ac:dyDescent="0.25">
      <c r="A4" t="str">
        <f>"6896665210388754"</f>
        <v>6896665210388754</v>
      </c>
      <c r="B4" t="s">
        <v>137</v>
      </c>
      <c r="C4" t="s">
        <v>138</v>
      </c>
      <c r="D4" t="s">
        <v>139</v>
      </c>
      <c r="E4" t="s">
        <v>140</v>
      </c>
      <c r="G4" t="s">
        <v>141</v>
      </c>
      <c r="H4">
        <v>163060</v>
      </c>
      <c r="I4" t="s">
        <v>142</v>
      </c>
      <c r="J4" t="s">
        <v>143</v>
      </c>
      <c r="K4" t="s">
        <v>144</v>
      </c>
      <c r="M4" t="s">
        <v>48</v>
      </c>
      <c r="N4" t="s">
        <v>104</v>
      </c>
      <c r="O4" t="s">
        <v>145</v>
      </c>
      <c r="P4" t="s">
        <v>60</v>
      </c>
      <c r="V4" t="s">
        <v>146</v>
      </c>
      <c r="AE4">
        <v>64.536438000000004</v>
      </c>
      <c r="AF4">
        <v>40.563133999999998</v>
      </c>
    </row>
    <row r="5" spans="1:32" x14ac:dyDescent="0.25">
      <c r="A5" t="str">
        <f>"1126428187820112"</f>
        <v>1126428187820112</v>
      </c>
      <c r="B5" t="s">
        <v>151</v>
      </c>
      <c r="C5" t="s">
        <v>152</v>
      </c>
      <c r="D5" t="s">
        <v>153</v>
      </c>
      <c r="E5" t="s">
        <v>154</v>
      </c>
      <c r="F5" t="s">
        <v>66</v>
      </c>
      <c r="G5" t="s">
        <v>155</v>
      </c>
      <c r="H5">
        <v>414040</v>
      </c>
      <c r="I5" t="s">
        <v>156</v>
      </c>
      <c r="K5" t="s">
        <v>157</v>
      </c>
      <c r="L5" t="s">
        <v>158</v>
      </c>
      <c r="M5" t="s">
        <v>159</v>
      </c>
      <c r="N5" t="s">
        <v>160</v>
      </c>
      <c r="O5" t="s">
        <v>77</v>
      </c>
      <c r="P5" t="s">
        <v>57</v>
      </c>
      <c r="T5" t="s">
        <v>161</v>
      </c>
      <c r="U5" t="s">
        <v>162</v>
      </c>
      <c r="V5" t="s">
        <v>163</v>
      </c>
      <c r="AE5">
        <v>46.359726000000002</v>
      </c>
      <c r="AF5">
        <v>48.038209000000002</v>
      </c>
    </row>
    <row r="6" spans="1:32" x14ac:dyDescent="0.25">
      <c r="A6" t="str">
        <f>"6474452745322974"</f>
        <v>6474452745322974</v>
      </c>
      <c r="B6" t="s">
        <v>168</v>
      </c>
      <c r="C6" t="s">
        <v>166</v>
      </c>
      <c r="D6" t="s">
        <v>169</v>
      </c>
      <c r="E6" t="s">
        <v>170</v>
      </c>
      <c r="G6" t="s">
        <v>171</v>
      </c>
      <c r="H6">
        <v>308036</v>
      </c>
      <c r="I6" t="s">
        <v>172</v>
      </c>
      <c r="J6" t="s">
        <v>173</v>
      </c>
      <c r="K6" t="s">
        <v>174</v>
      </c>
      <c r="L6" t="s">
        <v>175</v>
      </c>
      <c r="M6" t="s">
        <v>48</v>
      </c>
      <c r="N6" t="s">
        <v>56</v>
      </c>
      <c r="O6" t="s">
        <v>44</v>
      </c>
      <c r="P6" t="s">
        <v>74</v>
      </c>
      <c r="AE6">
        <v>50.561365000000002</v>
      </c>
      <c r="AF6">
        <v>36.560989999999997</v>
      </c>
    </row>
    <row r="7" spans="1:32" x14ac:dyDescent="0.25">
      <c r="A7" t="str">
        <f>"8726252559007929"</f>
        <v>8726252559007929</v>
      </c>
      <c r="B7" t="s">
        <v>176</v>
      </c>
      <c r="C7" t="s">
        <v>177</v>
      </c>
      <c r="D7" t="s">
        <v>178</v>
      </c>
      <c r="E7" t="s">
        <v>179</v>
      </c>
      <c r="G7" t="s">
        <v>180</v>
      </c>
      <c r="H7">
        <v>241050</v>
      </c>
      <c r="I7" t="s">
        <v>181</v>
      </c>
      <c r="K7" t="s">
        <v>182</v>
      </c>
      <c r="L7" t="s">
        <v>183</v>
      </c>
      <c r="M7" t="s">
        <v>48</v>
      </c>
      <c r="N7" t="s">
        <v>56</v>
      </c>
      <c r="O7" t="s">
        <v>184</v>
      </c>
      <c r="P7" t="s">
        <v>60</v>
      </c>
      <c r="Q7" t="s">
        <v>185</v>
      </c>
      <c r="AE7">
        <v>53.233772000000002</v>
      </c>
      <c r="AF7">
        <v>34.351514999999999</v>
      </c>
    </row>
    <row r="8" spans="1:32" x14ac:dyDescent="0.25">
      <c r="A8" t="str">
        <f>"70000001043755616"</f>
        <v>70000001043755616</v>
      </c>
      <c r="B8" t="s">
        <v>189</v>
      </c>
      <c r="C8" t="s">
        <v>187</v>
      </c>
      <c r="D8" t="s">
        <v>188</v>
      </c>
      <c r="E8" t="s">
        <v>190</v>
      </c>
      <c r="I8" t="s">
        <v>191</v>
      </c>
      <c r="K8" t="s">
        <v>192</v>
      </c>
      <c r="L8" t="s">
        <v>193</v>
      </c>
      <c r="M8" t="s">
        <v>38</v>
      </c>
      <c r="N8" t="s">
        <v>39</v>
      </c>
      <c r="O8" t="s">
        <v>91</v>
      </c>
    </row>
    <row r="9" spans="1:32" x14ac:dyDescent="0.25">
      <c r="A9" t="str">
        <f>"4644865396728772"</f>
        <v>4644865396728772</v>
      </c>
      <c r="B9" t="s">
        <v>196</v>
      </c>
      <c r="C9" t="s">
        <v>197</v>
      </c>
      <c r="D9" t="s">
        <v>198</v>
      </c>
      <c r="E9" t="s">
        <v>199</v>
      </c>
      <c r="F9" t="s">
        <v>200</v>
      </c>
      <c r="G9" t="s">
        <v>201</v>
      </c>
      <c r="H9">
        <v>400026</v>
      </c>
      <c r="I9" t="s">
        <v>202</v>
      </c>
      <c r="J9" t="s">
        <v>203</v>
      </c>
      <c r="K9" t="s">
        <v>204</v>
      </c>
      <c r="L9" t="s">
        <v>205</v>
      </c>
      <c r="M9" t="s">
        <v>48</v>
      </c>
      <c r="N9" t="s">
        <v>56</v>
      </c>
      <c r="O9" t="s">
        <v>82</v>
      </c>
      <c r="P9" t="s">
        <v>57</v>
      </c>
      <c r="U9" t="s">
        <v>206</v>
      </c>
      <c r="V9" t="s">
        <v>207</v>
      </c>
      <c r="AE9">
        <v>48.509753000000003</v>
      </c>
      <c r="AF9">
        <v>44.541733999999998</v>
      </c>
    </row>
    <row r="10" spans="1:32" x14ac:dyDescent="0.25">
      <c r="A10" t="str">
        <f>"10978052372693013"</f>
        <v>10978052372693013</v>
      </c>
      <c r="B10" t="s">
        <v>215</v>
      </c>
      <c r="C10" t="s">
        <v>213</v>
      </c>
      <c r="D10" t="s">
        <v>216</v>
      </c>
      <c r="E10" t="s">
        <v>217</v>
      </c>
      <c r="G10" t="s">
        <v>218</v>
      </c>
      <c r="H10">
        <v>160012</v>
      </c>
      <c r="I10" t="s">
        <v>219</v>
      </c>
      <c r="K10" t="s">
        <v>220</v>
      </c>
      <c r="L10" t="s">
        <v>221</v>
      </c>
      <c r="M10" t="s">
        <v>83</v>
      </c>
      <c r="N10" t="s">
        <v>84</v>
      </c>
      <c r="O10" t="s">
        <v>47</v>
      </c>
      <c r="AE10">
        <v>59.206133999999999</v>
      </c>
      <c r="AF10">
        <v>39.913474999999998</v>
      </c>
    </row>
    <row r="11" spans="1:32" x14ac:dyDescent="0.25">
      <c r="A11" t="str">
        <f>"4363390419992599"</f>
        <v>4363390419992599</v>
      </c>
      <c r="B11" t="s">
        <v>222</v>
      </c>
      <c r="C11" t="s">
        <v>214</v>
      </c>
      <c r="D11" t="s">
        <v>223</v>
      </c>
      <c r="E11" t="s">
        <v>224</v>
      </c>
      <c r="F11" t="s">
        <v>66</v>
      </c>
      <c r="G11" t="s">
        <v>225</v>
      </c>
      <c r="H11">
        <v>394006</v>
      </c>
      <c r="I11" t="s">
        <v>226</v>
      </c>
      <c r="K11" t="s">
        <v>227</v>
      </c>
      <c r="L11" t="s">
        <v>228</v>
      </c>
      <c r="M11" t="s">
        <v>38</v>
      </c>
      <c r="N11" t="s">
        <v>42</v>
      </c>
      <c r="O11" t="s">
        <v>64</v>
      </c>
      <c r="AE11">
        <v>51.661593000000003</v>
      </c>
      <c r="AF11">
        <v>39.183062999999997</v>
      </c>
    </row>
    <row r="12" spans="1:32" x14ac:dyDescent="0.25">
      <c r="A12" t="str">
        <f>"70000001023042969"</f>
        <v>70000001023042969</v>
      </c>
      <c r="B12" t="s">
        <v>233</v>
      </c>
      <c r="C12" t="s">
        <v>231</v>
      </c>
      <c r="D12" t="s">
        <v>232</v>
      </c>
      <c r="G12" t="s">
        <v>234</v>
      </c>
      <c r="I12" t="s">
        <v>235</v>
      </c>
      <c r="K12" t="s">
        <v>236</v>
      </c>
      <c r="L12" t="s">
        <v>237</v>
      </c>
      <c r="M12" t="s">
        <v>45</v>
      </c>
      <c r="N12" t="s">
        <v>51</v>
      </c>
      <c r="AE12">
        <v>48.783126000000003</v>
      </c>
      <c r="AF12">
        <v>132.943442</v>
      </c>
    </row>
    <row r="13" spans="1:32" x14ac:dyDescent="0.25">
      <c r="A13" t="str">
        <f>"9007727535718561"</f>
        <v>9007727535718561</v>
      </c>
      <c r="B13" t="s">
        <v>239</v>
      </c>
      <c r="C13" t="s">
        <v>238</v>
      </c>
      <c r="D13" t="s">
        <v>240</v>
      </c>
      <c r="E13" t="s">
        <v>241</v>
      </c>
      <c r="F13" t="s">
        <v>63</v>
      </c>
      <c r="G13" t="s">
        <v>242</v>
      </c>
      <c r="H13">
        <v>672038</v>
      </c>
      <c r="I13" t="s">
        <v>243</v>
      </c>
      <c r="K13" t="s">
        <v>244</v>
      </c>
      <c r="L13" t="s">
        <v>245</v>
      </c>
      <c r="M13" t="s">
        <v>101</v>
      </c>
      <c r="N13" t="s">
        <v>246</v>
      </c>
      <c r="O13" t="s">
        <v>52</v>
      </c>
      <c r="P13" t="s">
        <v>74</v>
      </c>
      <c r="S13" t="s">
        <v>247</v>
      </c>
      <c r="T13" t="s">
        <v>248</v>
      </c>
      <c r="U13" t="s">
        <v>249</v>
      </c>
      <c r="AE13">
        <v>52.065344000000003</v>
      </c>
      <c r="AF13">
        <v>113.496151</v>
      </c>
    </row>
    <row r="14" spans="1:32" x14ac:dyDescent="0.25">
      <c r="A14" t="str">
        <f>"9148465024073800"</f>
        <v>9148465024073800</v>
      </c>
      <c r="B14" t="s">
        <v>253</v>
      </c>
      <c r="C14" t="s">
        <v>252</v>
      </c>
      <c r="D14" t="s">
        <v>254</v>
      </c>
      <c r="E14" t="s">
        <v>255</v>
      </c>
      <c r="F14" t="s">
        <v>65</v>
      </c>
      <c r="G14" t="s">
        <v>256</v>
      </c>
      <c r="H14">
        <v>153024</v>
      </c>
      <c r="I14" t="s">
        <v>257</v>
      </c>
      <c r="K14" t="s">
        <v>258</v>
      </c>
      <c r="L14" t="s">
        <v>259</v>
      </c>
      <c r="M14" t="s">
        <v>38</v>
      </c>
      <c r="N14" t="s">
        <v>50</v>
      </c>
      <c r="O14" t="s">
        <v>194</v>
      </c>
      <c r="T14" t="s">
        <v>260</v>
      </c>
      <c r="V14" t="s">
        <v>261</v>
      </c>
      <c r="AE14">
        <v>57.030051</v>
      </c>
      <c r="AF14">
        <v>40.990492000000003</v>
      </c>
    </row>
    <row r="15" spans="1:32" x14ac:dyDescent="0.25">
      <c r="A15" t="str">
        <f>"1548640652935038"</f>
        <v>1548640652935038</v>
      </c>
      <c r="B15" t="s">
        <v>265</v>
      </c>
      <c r="C15" t="s">
        <v>262</v>
      </c>
      <c r="D15" t="s">
        <v>263</v>
      </c>
      <c r="E15" t="s">
        <v>264</v>
      </c>
      <c r="G15" t="s">
        <v>266</v>
      </c>
      <c r="H15">
        <v>665841</v>
      </c>
      <c r="I15" t="s">
        <v>267</v>
      </c>
      <c r="K15" t="s">
        <v>268</v>
      </c>
      <c r="L15" t="s">
        <v>269</v>
      </c>
      <c r="M15" t="s">
        <v>38</v>
      </c>
      <c r="N15" t="s">
        <v>42</v>
      </c>
      <c r="O15" t="s">
        <v>64</v>
      </c>
      <c r="AE15">
        <v>52.50009</v>
      </c>
      <c r="AF15">
        <v>103.84222200000001</v>
      </c>
    </row>
    <row r="16" spans="1:32" x14ac:dyDescent="0.25">
      <c r="A16" t="str">
        <f>"70000001023654076"</f>
        <v>70000001023654076</v>
      </c>
      <c r="B16" t="s">
        <v>277</v>
      </c>
      <c r="C16" t="s">
        <v>274</v>
      </c>
      <c r="D16" t="s">
        <v>275</v>
      </c>
      <c r="E16" t="s">
        <v>276</v>
      </c>
      <c r="G16" t="s">
        <v>278</v>
      </c>
      <c r="I16" t="s">
        <v>279</v>
      </c>
      <c r="K16" t="s">
        <v>280</v>
      </c>
      <c r="L16" t="s">
        <v>281</v>
      </c>
      <c r="M16" t="s">
        <v>83</v>
      </c>
      <c r="N16" t="s">
        <v>84</v>
      </c>
      <c r="AE16">
        <v>43.448087999999998</v>
      </c>
      <c r="AF16">
        <v>43.575431999999999</v>
      </c>
    </row>
    <row r="17" spans="1:32" x14ac:dyDescent="0.25">
      <c r="A17" t="str">
        <f>"5630027815341431"</f>
        <v>5630027815341431</v>
      </c>
      <c r="B17" t="s">
        <v>285</v>
      </c>
      <c r="C17" t="s">
        <v>286</v>
      </c>
      <c r="D17" t="s">
        <v>287</v>
      </c>
      <c r="E17" t="s">
        <v>288</v>
      </c>
      <c r="G17" t="s">
        <v>289</v>
      </c>
      <c r="H17">
        <v>238436</v>
      </c>
      <c r="I17" t="s">
        <v>290</v>
      </c>
      <c r="K17" t="s">
        <v>291</v>
      </c>
      <c r="L17" t="s">
        <v>292</v>
      </c>
      <c r="M17" t="s">
        <v>38</v>
      </c>
      <c r="N17" t="s">
        <v>39</v>
      </c>
      <c r="O17" t="s">
        <v>149</v>
      </c>
      <c r="AE17">
        <v>54.550384000000001</v>
      </c>
      <c r="AF17">
        <v>20.595383999999999</v>
      </c>
    </row>
    <row r="18" spans="1:32" x14ac:dyDescent="0.25">
      <c r="A18" t="str">
        <f>"8585515070672290"</f>
        <v>8585515070672290</v>
      </c>
      <c r="B18" t="s">
        <v>301</v>
      </c>
      <c r="C18" t="s">
        <v>298</v>
      </c>
      <c r="D18" t="s">
        <v>299</v>
      </c>
      <c r="E18" t="s">
        <v>300</v>
      </c>
      <c r="G18" t="s">
        <v>302</v>
      </c>
      <c r="H18">
        <v>249200</v>
      </c>
      <c r="I18" t="s">
        <v>303</v>
      </c>
      <c r="K18" t="s">
        <v>304</v>
      </c>
      <c r="L18" t="s">
        <v>305</v>
      </c>
      <c r="M18" t="s">
        <v>38</v>
      </c>
      <c r="N18" t="s">
        <v>42</v>
      </c>
      <c r="O18" t="s">
        <v>64</v>
      </c>
      <c r="AE18">
        <v>54.471108000000001</v>
      </c>
      <c r="AF18">
        <v>36.040720999999998</v>
      </c>
    </row>
    <row r="19" spans="1:32" x14ac:dyDescent="0.25">
      <c r="A19" t="str">
        <f>"13370589674733813"</f>
        <v>13370589674733813</v>
      </c>
      <c r="B19" t="s">
        <v>306</v>
      </c>
      <c r="C19" t="s">
        <v>307</v>
      </c>
      <c r="D19" t="s">
        <v>308</v>
      </c>
      <c r="E19" t="s">
        <v>309</v>
      </c>
      <c r="G19" t="s">
        <v>310</v>
      </c>
      <c r="H19">
        <v>684000</v>
      </c>
      <c r="I19" t="s">
        <v>311</v>
      </c>
      <c r="J19" t="s">
        <v>312</v>
      </c>
      <c r="K19" t="s">
        <v>313</v>
      </c>
      <c r="L19" t="s">
        <v>314</v>
      </c>
      <c r="M19" t="s">
        <v>48</v>
      </c>
      <c r="N19" t="s">
        <v>104</v>
      </c>
      <c r="O19" t="s">
        <v>82</v>
      </c>
      <c r="P19" t="s">
        <v>57</v>
      </c>
      <c r="Q19">
        <v>79622175553</v>
      </c>
      <c r="T19" t="s">
        <v>315</v>
      </c>
      <c r="U19" t="s">
        <v>316</v>
      </c>
      <c r="AE19">
        <v>53.186829000000003</v>
      </c>
      <c r="AF19">
        <v>158.39018300000001</v>
      </c>
    </row>
    <row r="20" spans="1:32" x14ac:dyDescent="0.25">
      <c r="A20" t="str">
        <f>"70000001022150171"</f>
        <v>70000001022150171</v>
      </c>
      <c r="B20" t="s">
        <v>318</v>
      </c>
      <c r="C20" t="s">
        <v>317</v>
      </c>
      <c r="D20" t="s">
        <v>319</v>
      </c>
      <c r="E20" t="s">
        <v>320</v>
      </c>
      <c r="G20" t="s">
        <v>321</v>
      </c>
      <c r="J20" t="s">
        <v>322</v>
      </c>
      <c r="K20" t="s">
        <v>323</v>
      </c>
      <c r="M20" t="s">
        <v>38</v>
      </c>
      <c r="N20" t="s">
        <v>61</v>
      </c>
      <c r="O20" t="s">
        <v>108</v>
      </c>
      <c r="P20" t="s">
        <v>97</v>
      </c>
      <c r="Q20">
        <v>79631705543</v>
      </c>
      <c r="V20" t="s">
        <v>324</v>
      </c>
      <c r="AE20">
        <v>44.223325000000003</v>
      </c>
      <c r="AF20">
        <v>42.047964</v>
      </c>
    </row>
    <row r="21" spans="1:32" x14ac:dyDescent="0.25">
      <c r="A21" t="str">
        <f>"12103952279535632"</f>
        <v>12103952279535632</v>
      </c>
      <c r="B21" t="s">
        <v>328</v>
      </c>
      <c r="C21" t="s">
        <v>325</v>
      </c>
      <c r="D21" t="s">
        <v>326</v>
      </c>
      <c r="E21" t="s">
        <v>327</v>
      </c>
      <c r="G21" t="s">
        <v>329</v>
      </c>
      <c r="H21">
        <v>652642</v>
      </c>
      <c r="I21" t="s">
        <v>330</v>
      </c>
      <c r="K21" t="s">
        <v>331</v>
      </c>
      <c r="M21" t="s">
        <v>48</v>
      </c>
      <c r="N21" t="s">
        <v>90</v>
      </c>
      <c r="O21" t="s">
        <v>49</v>
      </c>
      <c r="AE21">
        <v>54.284635999999999</v>
      </c>
      <c r="AF21">
        <v>86.114215999999999</v>
      </c>
    </row>
    <row r="22" spans="1:32" x14ac:dyDescent="0.25">
      <c r="A22" t="str">
        <f>"8163302605586630"</f>
        <v>8163302605586630</v>
      </c>
      <c r="B22" t="s">
        <v>294</v>
      </c>
      <c r="C22" t="s">
        <v>338</v>
      </c>
      <c r="D22" t="s">
        <v>339</v>
      </c>
      <c r="E22" t="s">
        <v>340</v>
      </c>
      <c r="F22" t="s">
        <v>120</v>
      </c>
      <c r="G22" t="s">
        <v>341</v>
      </c>
      <c r="H22">
        <v>610004</v>
      </c>
      <c r="I22" t="s">
        <v>342</v>
      </c>
      <c r="K22" t="s">
        <v>343</v>
      </c>
      <c r="L22" t="s">
        <v>344</v>
      </c>
      <c r="M22" t="s">
        <v>87</v>
      </c>
      <c r="N22" t="s">
        <v>88</v>
      </c>
      <c r="O22" t="s">
        <v>76</v>
      </c>
      <c r="P22" t="s">
        <v>74</v>
      </c>
      <c r="V22" t="s">
        <v>345</v>
      </c>
      <c r="AE22">
        <v>58.615845999999998</v>
      </c>
      <c r="AF22">
        <v>49.684314000000001</v>
      </c>
    </row>
    <row r="23" spans="1:32" x14ac:dyDescent="0.25">
      <c r="A23" t="str">
        <f>"4785602885059014"</f>
        <v>4785602885059014</v>
      </c>
      <c r="B23" t="s">
        <v>346</v>
      </c>
      <c r="C23" t="s">
        <v>347</v>
      </c>
      <c r="D23" t="s">
        <v>348</v>
      </c>
      <c r="E23" t="s">
        <v>349</v>
      </c>
      <c r="F23" t="s">
        <v>63</v>
      </c>
      <c r="G23" t="s">
        <v>350</v>
      </c>
      <c r="H23">
        <v>156026</v>
      </c>
      <c r="I23" t="s">
        <v>351</v>
      </c>
      <c r="K23" t="s">
        <v>352</v>
      </c>
      <c r="L23" t="s">
        <v>353</v>
      </c>
      <c r="M23" t="s">
        <v>99</v>
      </c>
      <c r="N23" t="s">
        <v>100</v>
      </c>
      <c r="O23" t="s">
        <v>78</v>
      </c>
      <c r="P23" t="s">
        <v>57</v>
      </c>
      <c r="U23" t="s">
        <v>354</v>
      </c>
      <c r="V23" t="s">
        <v>355</v>
      </c>
      <c r="W23" t="s">
        <v>356</v>
      </c>
      <c r="AE23">
        <v>57.756813000000001</v>
      </c>
      <c r="AF23">
        <v>40.974218999999998</v>
      </c>
    </row>
    <row r="24" spans="1:32" x14ac:dyDescent="0.25">
      <c r="A24" t="str">
        <f>"10415102419273651"</f>
        <v>10415102419273651</v>
      </c>
      <c r="B24" t="s">
        <v>361</v>
      </c>
      <c r="C24" t="s">
        <v>358</v>
      </c>
      <c r="D24" t="s">
        <v>359</v>
      </c>
      <c r="E24" t="s">
        <v>360</v>
      </c>
      <c r="G24" t="s">
        <v>362</v>
      </c>
      <c r="I24" t="s">
        <v>363</v>
      </c>
      <c r="K24" t="s">
        <v>364</v>
      </c>
      <c r="L24" t="s">
        <v>365</v>
      </c>
      <c r="M24" t="s">
        <v>38</v>
      </c>
      <c r="N24" t="s">
        <v>42</v>
      </c>
      <c r="O24" t="s">
        <v>59</v>
      </c>
      <c r="AE24">
        <v>44.862558</v>
      </c>
      <c r="AF24">
        <v>38.298198999999997</v>
      </c>
    </row>
    <row r="25" spans="1:32" x14ac:dyDescent="0.25">
      <c r="A25" t="str">
        <f>"985690700120362"</f>
        <v>985690700120362</v>
      </c>
      <c r="B25" t="s">
        <v>371</v>
      </c>
      <c r="C25" t="s">
        <v>372</v>
      </c>
      <c r="D25" t="s">
        <v>373</v>
      </c>
      <c r="E25" t="s">
        <v>374</v>
      </c>
      <c r="G25" t="s">
        <v>273</v>
      </c>
      <c r="I25" t="s">
        <v>375</v>
      </c>
      <c r="J25" t="s">
        <v>376</v>
      </c>
      <c r="K25" t="s">
        <v>377</v>
      </c>
      <c r="L25" t="s">
        <v>378</v>
      </c>
      <c r="M25" t="s">
        <v>48</v>
      </c>
      <c r="N25" t="s">
        <v>56</v>
      </c>
      <c r="O25" t="s">
        <v>47</v>
      </c>
      <c r="P25" t="s">
        <v>95</v>
      </c>
      <c r="U25" t="s">
        <v>379</v>
      </c>
      <c r="V25" t="s">
        <v>380</v>
      </c>
      <c r="AE25">
        <v>56.263700999999998</v>
      </c>
      <c r="AF25">
        <v>90.493735999999998</v>
      </c>
    </row>
    <row r="26" spans="1:32" x14ac:dyDescent="0.25">
      <c r="A26" t="str">
        <f>"1407903164549751"</f>
        <v>1407903164549751</v>
      </c>
      <c r="B26" t="s">
        <v>382</v>
      </c>
      <c r="C26" t="s">
        <v>381</v>
      </c>
      <c r="D26" t="s">
        <v>383</v>
      </c>
      <c r="E26" t="s">
        <v>384</v>
      </c>
      <c r="G26" t="s">
        <v>385</v>
      </c>
      <c r="H26">
        <v>641300</v>
      </c>
      <c r="J26" t="s">
        <v>386</v>
      </c>
      <c r="K26" t="s">
        <v>387</v>
      </c>
      <c r="L26" t="s">
        <v>388</v>
      </c>
      <c r="M26" t="s">
        <v>45</v>
      </c>
      <c r="N26" t="s">
        <v>102</v>
      </c>
      <c r="O26" t="s">
        <v>76</v>
      </c>
      <c r="U26" t="s">
        <v>389</v>
      </c>
      <c r="V26" t="s">
        <v>390</v>
      </c>
      <c r="AE26">
        <v>55.293638999999999</v>
      </c>
      <c r="AF26">
        <v>65.323066999999995</v>
      </c>
    </row>
    <row r="27" spans="1:32" x14ac:dyDescent="0.25">
      <c r="A27" t="str">
        <f>"10274364930916665"</f>
        <v>10274364930916665</v>
      </c>
      <c r="B27" t="s">
        <v>392</v>
      </c>
      <c r="C27" t="s">
        <v>391</v>
      </c>
      <c r="D27" t="s">
        <v>393</v>
      </c>
      <c r="E27" t="s">
        <v>394</v>
      </c>
      <c r="F27" t="s">
        <v>270</v>
      </c>
      <c r="G27" t="s">
        <v>395</v>
      </c>
      <c r="H27">
        <v>305000</v>
      </c>
      <c r="I27" t="s">
        <v>396</v>
      </c>
      <c r="J27" t="s">
        <v>397</v>
      </c>
      <c r="K27" t="s">
        <v>398</v>
      </c>
      <c r="L27" t="s">
        <v>399</v>
      </c>
      <c r="M27" t="s">
        <v>48</v>
      </c>
      <c r="N27" t="s">
        <v>92</v>
      </c>
      <c r="O27" t="s">
        <v>297</v>
      </c>
      <c r="P27" t="s">
        <v>74</v>
      </c>
      <c r="Q27">
        <v>79102760516</v>
      </c>
      <c r="R27">
        <v>79102760516</v>
      </c>
      <c r="V27" t="s">
        <v>400</v>
      </c>
      <c r="AE27">
        <v>51.732362000000002</v>
      </c>
      <c r="AF27">
        <v>36.188844000000003</v>
      </c>
    </row>
    <row r="28" spans="1:32" x14ac:dyDescent="0.25">
      <c r="A28" t="str">
        <f>"5348552838565210"</f>
        <v>5348552838565210</v>
      </c>
      <c r="B28" t="s">
        <v>402</v>
      </c>
      <c r="C28" t="s">
        <v>401</v>
      </c>
      <c r="D28" t="s">
        <v>403</v>
      </c>
      <c r="E28" t="s">
        <v>404</v>
      </c>
      <c r="G28" t="s">
        <v>405</v>
      </c>
      <c r="H28">
        <v>188640</v>
      </c>
      <c r="J28" t="s">
        <v>406</v>
      </c>
      <c r="K28" t="s">
        <v>407</v>
      </c>
      <c r="M28" t="s">
        <v>48</v>
      </c>
      <c r="N28" t="s">
        <v>295</v>
      </c>
      <c r="O28" t="s">
        <v>111</v>
      </c>
      <c r="P28" t="s">
        <v>60</v>
      </c>
      <c r="V28" t="s">
        <v>408</v>
      </c>
      <c r="AE28">
        <v>59.980606000000002</v>
      </c>
      <c r="AF28">
        <v>30.578759999999999</v>
      </c>
    </row>
    <row r="29" spans="1:32" x14ac:dyDescent="0.25">
      <c r="A29" t="str">
        <f>"70000001055888761"</f>
        <v>70000001055888761</v>
      </c>
      <c r="B29" t="s">
        <v>409</v>
      </c>
      <c r="C29" t="s">
        <v>410</v>
      </c>
      <c r="E29" t="s">
        <v>410</v>
      </c>
      <c r="F29" t="s">
        <v>293</v>
      </c>
      <c r="G29" t="s">
        <v>411</v>
      </c>
      <c r="H29">
        <v>196240</v>
      </c>
      <c r="I29" t="s">
        <v>412</v>
      </c>
      <c r="K29" t="s">
        <v>413</v>
      </c>
      <c r="L29" t="s">
        <v>414</v>
      </c>
      <c r="M29" t="s">
        <v>80</v>
      </c>
      <c r="N29" t="s">
        <v>81</v>
      </c>
      <c r="O29" t="s">
        <v>96</v>
      </c>
      <c r="P29" t="s">
        <v>97</v>
      </c>
      <c r="Q29">
        <v>79819811141</v>
      </c>
      <c r="T29" t="s">
        <v>333</v>
      </c>
      <c r="U29" t="s">
        <v>415</v>
      </c>
      <c r="V29" t="s">
        <v>416</v>
      </c>
      <c r="X29" t="s">
        <v>334</v>
      </c>
      <c r="AE29" t="s">
        <v>417</v>
      </c>
      <c r="AF29" t="s">
        <v>418</v>
      </c>
    </row>
    <row r="30" spans="1:32" x14ac:dyDescent="0.25">
      <c r="A30" t="str">
        <f>"70000001031764996"</f>
        <v>70000001031764996</v>
      </c>
      <c r="B30" t="s">
        <v>41</v>
      </c>
      <c r="C30" t="s">
        <v>423</v>
      </c>
      <c r="D30" t="s">
        <v>424</v>
      </c>
      <c r="E30" t="s">
        <v>425</v>
      </c>
      <c r="G30" t="s">
        <v>426</v>
      </c>
      <c r="H30">
        <v>399072</v>
      </c>
      <c r="I30" t="s">
        <v>427</v>
      </c>
      <c r="K30" t="s">
        <v>428</v>
      </c>
      <c r="L30" t="s">
        <v>429</v>
      </c>
      <c r="M30" t="s">
        <v>38</v>
      </c>
      <c r="N30" t="s">
        <v>42</v>
      </c>
      <c r="O30" t="s">
        <v>64</v>
      </c>
      <c r="P30" t="s">
        <v>74</v>
      </c>
      <c r="AE30">
        <v>52.555922000000002</v>
      </c>
      <c r="AF30">
        <v>39.833444</v>
      </c>
    </row>
    <row r="31" spans="1:32" x14ac:dyDescent="0.25">
      <c r="A31" t="str">
        <f>"70000001027424857"</f>
        <v>70000001027424857</v>
      </c>
      <c r="B31" t="s">
        <v>434</v>
      </c>
      <c r="C31" t="s">
        <v>431</v>
      </c>
      <c r="D31" t="s">
        <v>432</v>
      </c>
      <c r="E31" t="s">
        <v>433</v>
      </c>
      <c r="G31" t="s">
        <v>435</v>
      </c>
      <c r="I31" t="s">
        <v>436</v>
      </c>
      <c r="K31" t="s">
        <v>437</v>
      </c>
      <c r="L31" t="s">
        <v>438</v>
      </c>
      <c r="M31" t="s">
        <v>83</v>
      </c>
      <c r="N31" t="s">
        <v>84</v>
      </c>
      <c r="O31" t="s">
        <v>52</v>
      </c>
      <c r="AE31">
        <v>59.566516999999997</v>
      </c>
      <c r="AF31">
        <v>150.79881399999999</v>
      </c>
    </row>
    <row r="32" spans="1:32" x14ac:dyDescent="0.25">
      <c r="A32" t="str">
        <f>"4504127908361521"</f>
        <v>4504127908361521</v>
      </c>
      <c r="B32" t="s">
        <v>368</v>
      </c>
      <c r="C32" t="s">
        <v>439</v>
      </c>
      <c r="D32" t="s">
        <v>440</v>
      </c>
      <c r="E32" t="s">
        <v>441</v>
      </c>
      <c r="G32" t="s">
        <v>442</v>
      </c>
      <c r="H32">
        <v>143909</v>
      </c>
      <c r="I32" t="s">
        <v>282</v>
      </c>
      <c r="J32" t="s">
        <v>443</v>
      </c>
      <c r="K32" t="s">
        <v>444</v>
      </c>
      <c r="L32" t="s">
        <v>445</v>
      </c>
      <c r="M32" t="s">
        <v>48</v>
      </c>
      <c r="N32" t="s">
        <v>103</v>
      </c>
      <c r="O32" t="s">
        <v>446</v>
      </c>
      <c r="P32" t="s">
        <v>74</v>
      </c>
      <c r="Q32">
        <v>79262468795</v>
      </c>
      <c r="T32" t="s">
        <v>283</v>
      </c>
      <c r="U32" t="s">
        <v>284</v>
      </c>
      <c r="V32" t="s">
        <v>369</v>
      </c>
      <c r="X32" t="s">
        <v>208</v>
      </c>
      <c r="AE32">
        <v>55.826374000000001</v>
      </c>
      <c r="AF32">
        <v>37.955168999999998</v>
      </c>
    </row>
    <row r="33" spans="1:32" x14ac:dyDescent="0.25">
      <c r="A33" t="str">
        <f>"70000001055986752"</f>
        <v>70000001055986752</v>
      </c>
      <c r="B33" t="s">
        <v>449</v>
      </c>
      <c r="C33" t="s">
        <v>447</v>
      </c>
      <c r="E33" t="s">
        <v>447</v>
      </c>
      <c r="F33" t="s">
        <v>357</v>
      </c>
      <c r="G33" t="s">
        <v>448</v>
      </c>
      <c r="H33">
        <v>107045</v>
      </c>
      <c r="I33" t="s">
        <v>450</v>
      </c>
      <c r="K33" t="s">
        <v>451</v>
      </c>
      <c r="L33" t="s">
        <v>452</v>
      </c>
      <c r="M33" t="s">
        <v>48</v>
      </c>
      <c r="N33" t="s">
        <v>106</v>
      </c>
      <c r="O33" t="s">
        <v>251</v>
      </c>
      <c r="P33" t="s">
        <v>57</v>
      </c>
      <c r="Q33">
        <v>79151206045</v>
      </c>
      <c r="T33" t="s">
        <v>453</v>
      </c>
      <c r="U33" t="s">
        <v>454</v>
      </c>
      <c r="V33" t="s">
        <v>455</v>
      </c>
      <c r="X33" t="s">
        <v>456</v>
      </c>
      <c r="AE33" t="s">
        <v>457</v>
      </c>
      <c r="AF33" t="s">
        <v>458</v>
      </c>
    </row>
    <row r="34" spans="1:32" x14ac:dyDescent="0.25">
      <c r="A34" t="str">
        <f>"70000001031560555"</f>
        <v>70000001031560555</v>
      </c>
      <c r="B34" t="s">
        <v>462</v>
      </c>
      <c r="C34" t="s">
        <v>463</v>
      </c>
      <c r="D34" t="s">
        <v>464</v>
      </c>
      <c r="E34" t="s">
        <v>465</v>
      </c>
      <c r="G34" t="s">
        <v>466</v>
      </c>
      <c r="J34" t="s">
        <v>467</v>
      </c>
      <c r="K34" t="s">
        <v>468</v>
      </c>
      <c r="M34" t="s">
        <v>94</v>
      </c>
      <c r="N34" t="s">
        <v>209</v>
      </c>
      <c r="O34" t="s">
        <v>111</v>
      </c>
      <c r="P34" t="s">
        <v>62</v>
      </c>
      <c r="Q34" t="s">
        <v>469</v>
      </c>
      <c r="R34" t="s">
        <v>469</v>
      </c>
      <c r="U34" t="s">
        <v>470</v>
      </c>
      <c r="V34" t="s">
        <v>471</v>
      </c>
      <c r="AE34">
        <v>67.562126000000006</v>
      </c>
      <c r="AF34">
        <v>33.391641</v>
      </c>
    </row>
    <row r="35" spans="1:32" x14ac:dyDescent="0.25">
      <c r="A35" t="str">
        <f>"70000001023317999"</f>
        <v>70000001023317999</v>
      </c>
      <c r="B35" t="s">
        <v>475</v>
      </c>
      <c r="C35" t="s">
        <v>472</v>
      </c>
      <c r="D35" t="s">
        <v>473</v>
      </c>
      <c r="E35" t="s">
        <v>474</v>
      </c>
      <c r="G35" t="s">
        <v>116</v>
      </c>
      <c r="K35" t="s">
        <v>476</v>
      </c>
      <c r="L35" t="s">
        <v>477</v>
      </c>
      <c r="M35" t="s">
        <v>38</v>
      </c>
      <c r="N35" t="s">
        <v>39</v>
      </c>
      <c r="O35" t="s">
        <v>70</v>
      </c>
      <c r="AE35">
        <v>67.638817000000003</v>
      </c>
      <c r="AF35">
        <v>52.998072999999998</v>
      </c>
    </row>
    <row r="36" spans="1:32" x14ac:dyDescent="0.25">
      <c r="A36" t="str">
        <f>"70000001023587174"</f>
        <v>70000001023587174</v>
      </c>
      <c r="B36" t="s">
        <v>186</v>
      </c>
      <c r="C36" t="s">
        <v>478</v>
      </c>
      <c r="D36" t="s">
        <v>479</v>
      </c>
      <c r="E36" t="s">
        <v>480</v>
      </c>
      <c r="G36" t="s">
        <v>481</v>
      </c>
      <c r="J36" t="s">
        <v>482</v>
      </c>
      <c r="K36" t="s">
        <v>483</v>
      </c>
      <c r="L36" t="s">
        <v>484</v>
      </c>
      <c r="M36" t="s">
        <v>89</v>
      </c>
      <c r="N36" t="s">
        <v>109</v>
      </c>
      <c r="O36" t="s">
        <v>107</v>
      </c>
      <c r="P36" t="s">
        <v>57</v>
      </c>
      <c r="V36" t="s">
        <v>485</v>
      </c>
      <c r="AE36">
        <v>55.374586000000001</v>
      </c>
      <c r="AF36">
        <v>43.835346000000001</v>
      </c>
    </row>
    <row r="37" spans="1:32" x14ac:dyDescent="0.25">
      <c r="A37" t="str">
        <f>"10837314884337842"</f>
        <v>10837314884337842</v>
      </c>
      <c r="B37" t="s">
        <v>115</v>
      </c>
      <c r="C37" t="s">
        <v>487</v>
      </c>
      <c r="D37" t="s">
        <v>488</v>
      </c>
      <c r="E37" t="s">
        <v>489</v>
      </c>
      <c r="G37" t="s">
        <v>490</v>
      </c>
      <c r="H37">
        <v>173015</v>
      </c>
      <c r="I37" t="s">
        <v>491</v>
      </c>
      <c r="K37" t="s">
        <v>492</v>
      </c>
      <c r="L37" t="s">
        <v>493</v>
      </c>
      <c r="M37" t="s">
        <v>48</v>
      </c>
      <c r="N37" t="s">
        <v>56</v>
      </c>
      <c r="O37" t="s">
        <v>71</v>
      </c>
      <c r="P37" t="s">
        <v>62</v>
      </c>
      <c r="V37" t="s">
        <v>494</v>
      </c>
      <c r="AE37">
        <v>58.517077999999998</v>
      </c>
      <c r="AF37">
        <v>31.254045000000001</v>
      </c>
    </row>
    <row r="38" spans="1:32" x14ac:dyDescent="0.25">
      <c r="A38" t="str">
        <f>"141265769520302"</f>
        <v>141265769520302</v>
      </c>
      <c r="B38" t="s">
        <v>148</v>
      </c>
      <c r="C38" t="s">
        <v>495</v>
      </c>
      <c r="D38" t="s">
        <v>496</v>
      </c>
      <c r="E38" t="s">
        <v>497</v>
      </c>
      <c r="G38" t="s">
        <v>367</v>
      </c>
      <c r="H38">
        <v>633004</v>
      </c>
      <c r="I38" t="s">
        <v>498</v>
      </c>
      <c r="J38" t="s">
        <v>499</v>
      </c>
      <c r="K38" t="s">
        <v>500</v>
      </c>
      <c r="L38" t="s">
        <v>501</v>
      </c>
      <c r="M38" t="s">
        <v>48</v>
      </c>
      <c r="N38" t="s">
        <v>56</v>
      </c>
      <c r="O38" t="s">
        <v>502</v>
      </c>
      <c r="P38" t="s">
        <v>60</v>
      </c>
      <c r="AE38">
        <v>54.752597999999999</v>
      </c>
      <c r="AF38">
        <v>83.129808999999995</v>
      </c>
    </row>
    <row r="39" spans="1:32" x14ac:dyDescent="0.25">
      <c r="A39" t="str">
        <f>"282003258543126"</f>
        <v>282003258543126</v>
      </c>
      <c r="B39" t="s">
        <v>121</v>
      </c>
      <c r="C39" t="s">
        <v>503</v>
      </c>
      <c r="D39" t="s">
        <v>504</v>
      </c>
      <c r="E39" t="s">
        <v>118</v>
      </c>
      <c r="G39" t="s">
        <v>123</v>
      </c>
      <c r="H39">
        <v>646886</v>
      </c>
      <c r="I39" t="s">
        <v>505</v>
      </c>
      <c r="K39" t="s">
        <v>506</v>
      </c>
      <c r="L39" t="s">
        <v>507</v>
      </c>
      <c r="M39" t="s">
        <v>38</v>
      </c>
      <c r="N39" t="s">
        <v>39</v>
      </c>
      <c r="O39" t="s">
        <v>91</v>
      </c>
      <c r="AE39">
        <v>54.795904999999998</v>
      </c>
      <c r="AF39">
        <v>73.078083000000007</v>
      </c>
    </row>
    <row r="40" spans="1:32" x14ac:dyDescent="0.25">
      <c r="A40" t="str">
        <f>"6755927722033341"</f>
        <v>6755927722033341</v>
      </c>
      <c r="B40" t="s">
        <v>512</v>
      </c>
      <c r="C40" t="s">
        <v>508</v>
      </c>
      <c r="D40" t="s">
        <v>510</v>
      </c>
      <c r="E40" t="s">
        <v>511</v>
      </c>
      <c r="F40" t="s">
        <v>66</v>
      </c>
      <c r="G40" t="s">
        <v>513</v>
      </c>
      <c r="H40">
        <v>460001</v>
      </c>
      <c r="J40" t="s">
        <v>514</v>
      </c>
      <c r="K40" t="s">
        <v>515</v>
      </c>
      <c r="L40" t="s">
        <v>516</v>
      </c>
      <c r="M40" t="s">
        <v>110</v>
      </c>
      <c r="N40" t="s">
        <v>113</v>
      </c>
      <c r="O40" t="s">
        <v>517</v>
      </c>
      <c r="V40" t="s">
        <v>518</v>
      </c>
      <c r="AE40">
        <v>51.762464999999999</v>
      </c>
      <c r="AF40">
        <v>55.121746000000002</v>
      </c>
    </row>
    <row r="41" spans="1:32" x14ac:dyDescent="0.25">
      <c r="A41" t="str">
        <f>"9992889954205752"</f>
        <v>9992889954205752</v>
      </c>
      <c r="B41" t="s">
        <v>521</v>
      </c>
      <c r="C41" t="s">
        <v>520</v>
      </c>
      <c r="D41" t="s">
        <v>522</v>
      </c>
      <c r="E41" t="s">
        <v>523</v>
      </c>
      <c r="F41" t="s">
        <v>124</v>
      </c>
      <c r="G41" t="s">
        <v>524</v>
      </c>
      <c r="H41">
        <v>302028</v>
      </c>
      <c r="I41" t="s">
        <v>525</v>
      </c>
      <c r="K41" t="s">
        <v>526</v>
      </c>
      <c r="L41" t="s">
        <v>527</v>
      </c>
      <c r="M41" t="s">
        <v>528</v>
      </c>
      <c r="N41" t="s">
        <v>529</v>
      </c>
      <c r="O41" t="s">
        <v>150</v>
      </c>
      <c r="P41" t="s">
        <v>62</v>
      </c>
      <c r="T41" t="s">
        <v>530</v>
      </c>
      <c r="U41" t="s">
        <v>531</v>
      </c>
      <c r="V41" t="s">
        <v>532</v>
      </c>
      <c r="W41" t="s">
        <v>533</v>
      </c>
      <c r="X41" t="s">
        <v>534</v>
      </c>
      <c r="AE41">
        <v>52.966316999999997</v>
      </c>
      <c r="AF41">
        <v>36.060977999999999</v>
      </c>
    </row>
    <row r="42" spans="1:32" x14ac:dyDescent="0.25">
      <c r="A42" t="str">
        <f>"5911502791998788"</f>
        <v>5911502791998788</v>
      </c>
      <c r="B42" t="s">
        <v>272</v>
      </c>
      <c r="C42" t="s">
        <v>535</v>
      </c>
      <c r="D42" t="s">
        <v>536</v>
      </c>
      <c r="E42" t="s">
        <v>537</v>
      </c>
      <c r="G42" t="s">
        <v>538</v>
      </c>
      <c r="H42">
        <v>442780</v>
      </c>
      <c r="I42" t="s">
        <v>539</v>
      </c>
      <c r="K42" t="s">
        <v>540</v>
      </c>
      <c r="L42" t="s">
        <v>541</v>
      </c>
      <c r="M42" t="s">
        <v>38</v>
      </c>
      <c r="N42" t="s">
        <v>119</v>
      </c>
      <c r="O42" t="s">
        <v>64</v>
      </c>
      <c r="AE42">
        <v>53.324618999999998</v>
      </c>
      <c r="AF42">
        <v>45.066228000000002</v>
      </c>
    </row>
    <row r="43" spans="1:32" x14ac:dyDescent="0.25">
      <c r="A43" t="str">
        <f>"2252329094790186"</f>
        <v>2252329094790186</v>
      </c>
      <c r="B43" t="s">
        <v>545</v>
      </c>
      <c r="C43" t="s">
        <v>542</v>
      </c>
      <c r="D43" t="s">
        <v>543</v>
      </c>
      <c r="E43" t="s">
        <v>544</v>
      </c>
      <c r="G43" t="s">
        <v>546</v>
      </c>
      <c r="H43">
        <v>618419</v>
      </c>
      <c r="I43" t="s">
        <v>547</v>
      </c>
      <c r="J43" t="s">
        <v>548</v>
      </c>
      <c r="K43" t="s">
        <v>549</v>
      </c>
      <c r="L43" t="s">
        <v>550</v>
      </c>
      <c r="M43" t="s">
        <v>48</v>
      </c>
      <c r="N43" t="s">
        <v>112</v>
      </c>
      <c r="O43" t="s">
        <v>82</v>
      </c>
      <c r="P43" t="s">
        <v>74</v>
      </c>
      <c r="Q43">
        <v>79129839159</v>
      </c>
      <c r="AE43">
        <v>59.415647</v>
      </c>
      <c r="AF43">
        <v>56.824392000000003</v>
      </c>
    </row>
    <row r="44" spans="1:32" x14ac:dyDescent="0.25">
      <c r="A44" t="str">
        <f>"3518965489875009"</f>
        <v>3518965489875009</v>
      </c>
      <c r="B44" t="s">
        <v>67</v>
      </c>
      <c r="C44" t="s">
        <v>551</v>
      </c>
      <c r="D44" t="s">
        <v>552</v>
      </c>
      <c r="E44" t="s">
        <v>553</v>
      </c>
      <c r="G44" t="s">
        <v>554</v>
      </c>
      <c r="H44">
        <v>692760</v>
      </c>
      <c r="I44" t="s">
        <v>555</v>
      </c>
      <c r="K44" t="s">
        <v>556</v>
      </c>
      <c r="L44" t="s">
        <v>557</v>
      </c>
      <c r="M44" t="s">
        <v>38</v>
      </c>
      <c r="N44" t="s">
        <v>39</v>
      </c>
      <c r="O44" t="s">
        <v>165</v>
      </c>
      <c r="AE44">
        <v>43.353884000000001</v>
      </c>
      <c r="AF44">
        <v>132.190146</v>
      </c>
    </row>
    <row r="45" spans="1:32" x14ac:dyDescent="0.25">
      <c r="A45" t="str">
        <f>"70000001030624797"</f>
        <v>70000001030624797</v>
      </c>
      <c r="B45" t="s">
        <v>563</v>
      </c>
      <c r="C45" t="s">
        <v>560</v>
      </c>
      <c r="D45" t="s">
        <v>561</v>
      </c>
      <c r="E45" t="s">
        <v>562</v>
      </c>
      <c r="G45" t="s">
        <v>564</v>
      </c>
      <c r="I45" t="s">
        <v>565</v>
      </c>
      <c r="K45" t="s">
        <v>566</v>
      </c>
      <c r="L45" t="s">
        <v>567</v>
      </c>
      <c r="M45" t="s">
        <v>38</v>
      </c>
      <c r="N45" t="s">
        <v>58</v>
      </c>
      <c r="O45" t="s">
        <v>91</v>
      </c>
      <c r="AE45">
        <v>57.70355</v>
      </c>
      <c r="AF45">
        <v>27.864892000000001</v>
      </c>
    </row>
    <row r="46" spans="1:32" x14ac:dyDescent="0.25">
      <c r="A46" t="str">
        <f>"70000001030244411"</f>
        <v>70000001030244411</v>
      </c>
      <c r="B46" t="s">
        <v>569</v>
      </c>
      <c r="C46" t="s">
        <v>570</v>
      </c>
      <c r="D46" t="s">
        <v>571</v>
      </c>
      <c r="E46" t="s">
        <v>572</v>
      </c>
      <c r="G46" t="s">
        <v>422</v>
      </c>
      <c r="H46">
        <v>385200</v>
      </c>
      <c r="K46" t="s">
        <v>573</v>
      </c>
      <c r="L46" t="s">
        <v>574</v>
      </c>
      <c r="M46" t="s">
        <v>38</v>
      </c>
      <c r="N46" t="s">
        <v>39</v>
      </c>
      <c r="O46" t="s">
        <v>69</v>
      </c>
      <c r="AE46">
        <v>44.882784000000001</v>
      </c>
      <c r="AF46">
        <v>39.187314999999998</v>
      </c>
    </row>
    <row r="47" spans="1:32" x14ac:dyDescent="0.25">
      <c r="A47" t="str">
        <f>"3800440466571399"</f>
        <v>3800440466571399</v>
      </c>
      <c r="B47" t="s">
        <v>575</v>
      </c>
      <c r="C47" t="s">
        <v>576</v>
      </c>
      <c r="D47" t="s">
        <v>577</v>
      </c>
      <c r="E47" t="s">
        <v>578</v>
      </c>
      <c r="G47" t="s">
        <v>579</v>
      </c>
      <c r="H47">
        <v>649002</v>
      </c>
      <c r="I47" t="s">
        <v>580</v>
      </c>
      <c r="K47" t="s">
        <v>581</v>
      </c>
      <c r="L47" t="s">
        <v>582</v>
      </c>
      <c r="M47" t="s">
        <v>45</v>
      </c>
      <c r="N47" t="s">
        <v>73</v>
      </c>
      <c r="O47" t="s">
        <v>583</v>
      </c>
      <c r="AE47">
        <v>51.956256000000003</v>
      </c>
      <c r="AF47">
        <v>85.919618999999997</v>
      </c>
    </row>
    <row r="48" spans="1:32" x14ac:dyDescent="0.25">
      <c r="A48" t="str">
        <f>"3659702978454693"</f>
        <v>3659702978454693</v>
      </c>
      <c r="B48" t="s">
        <v>586</v>
      </c>
      <c r="C48" t="s">
        <v>584</v>
      </c>
      <c r="D48" t="s">
        <v>585</v>
      </c>
      <c r="E48" t="s">
        <v>587</v>
      </c>
      <c r="G48" t="s">
        <v>588</v>
      </c>
      <c r="H48">
        <v>453614</v>
      </c>
      <c r="I48" t="s">
        <v>589</v>
      </c>
      <c r="K48" t="s">
        <v>590</v>
      </c>
      <c r="L48" t="s">
        <v>591</v>
      </c>
      <c r="M48" t="s">
        <v>38</v>
      </c>
      <c r="N48" t="s">
        <v>39</v>
      </c>
      <c r="O48" t="s">
        <v>337</v>
      </c>
      <c r="AE48">
        <v>53.268048999999998</v>
      </c>
      <c r="AF48">
        <v>58.741900000000001</v>
      </c>
    </row>
    <row r="49" spans="1:32" x14ac:dyDescent="0.25">
      <c r="A49" t="str">
        <f>"70000001032197009"</f>
        <v>70000001032197009</v>
      </c>
      <c r="B49" t="s">
        <v>211</v>
      </c>
      <c r="C49" t="s">
        <v>592</v>
      </c>
      <c r="D49" t="s">
        <v>593</v>
      </c>
      <c r="E49" t="s">
        <v>594</v>
      </c>
      <c r="G49" t="s">
        <v>595</v>
      </c>
      <c r="H49">
        <v>671624</v>
      </c>
      <c r="I49" t="s">
        <v>596</v>
      </c>
      <c r="K49" t="s">
        <v>597</v>
      </c>
      <c r="L49" t="s">
        <v>598</v>
      </c>
      <c r="M49" t="s">
        <v>38</v>
      </c>
      <c r="N49" t="s">
        <v>42</v>
      </c>
      <c r="O49" t="s">
        <v>64</v>
      </c>
      <c r="AE49">
        <v>53.413173999999998</v>
      </c>
      <c r="AF49">
        <v>109.042188</v>
      </c>
    </row>
    <row r="50" spans="1:32" x14ac:dyDescent="0.25">
      <c r="A50" t="str">
        <f>"70000001035791272"</f>
        <v>70000001035791272</v>
      </c>
      <c r="B50" t="s">
        <v>602</v>
      </c>
      <c r="C50" t="s">
        <v>599</v>
      </c>
      <c r="D50" t="s">
        <v>600</v>
      </c>
      <c r="E50" t="s">
        <v>601</v>
      </c>
      <c r="G50" t="s">
        <v>603</v>
      </c>
      <c r="I50" t="s">
        <v>604</v>
      </c>
      <c r="K50" t="s">
        <v>605</v>
      </c>
      <c r="L50" t="s">
        <v>606</v>
      </c>
      <c r="M50" t="s">
        <v>45</v>
      </c>
      <c r="N50" t="s">
        <v>102</v>
      </c>
      <c r="O50" t="s">
        <v>70</v>
      </c>
      <c r="P50" t="s">
        <v>62</v>
      </c>
      <c r="U50" t="s">
        <v>607</v>
      </c>
      <c r="AE50">
        <v>42.826127999999997</v>
      </c>
      <c r="AF50">
        <v>47.119954</v>
      </c>
    </row>
    <row r="51" spans="1:32" x14ac:dyDescent="0.25">
      <c r="A51" t="str">
        <f>"70000001034109090"</f>
        <v>70000001034109090</v>
      </c>
      <c r="B51" t="s">
        <v>611</v>
      </c>
      <c r="C51" t="s">
        <v>608</v>
      </c>
      <c r="D51" t="s">
        <v>609</v>
      </c>
      <c r="E51" t="s">
        <v>610</v>
      </c>
      <c r="G51" t="s">
        <v>612</v>
      </c>
      <c r="J51" t="s">
        <v>613</v>
      </c>
      <c r="K51" t="s">
        <v>614</v>
      </c>
      <c r="L51" t="s">
        <v>615</v>
      </c>
      <c r="M51" t="s">
        <v>48</v>
      </c>
      <c r="N51" t="s">
        <v>56</v>
      </c>
      <c r="O51" t="s">
        <v>296</v>
      </c>
      <c r="P51" t="s">
        <v>97</v>
      </c>
      <c r="Q51" t="s">
        <v>616</v>
      </c>
      <c r="AE51">
        <v>43.158822000000001</v>
      </c>
      <c r="AF51">
        <v>44.80527</v>
      </c>
    </row>
    <row r="52" spans="1:32" x14ac:dyDescent="0.25">
      <c r="A52" t="str">
        <f>"70000001023557526"</f>
        <v>70000001023557526</v>
      </c>
      <c r="B52" t="s">
        <v>195</v>
      </c>
      <c r="C52" t="s">
        <v>617</v>
      </c>
      <c r="D52" t="s">
        <v>618</v>
      </c>
      <c r="E52" t="s">
        <v>619</v>
      </c>
      <c r="G52" t="s">
        <v>509</v>
      </c>
      <c r="K52" t="s">
        <v>620</v>
      </c>
      <c r="L52" t="s">
        <v>621</v>
      </c>
      <c r="M52" t="s">
        <v>38</v>
      </c>
      <c r="N52" t="s">
        <v>39</v>
      </c>
      <c r="O52" t="s">
        <v>82</v>
      </c>
      <c r="AE52">
        <v>46.315007999999999</v>
      </c>
      <c r="AF52">
        <v>44.255738999999998</v>
      </c>
    </row>
    <row r="53" spans="1:32" x14ac:dyDescent="0.25">
      <c r="A53" t="str">
        <f>"11259527349403757"</f>
        <v>11259527349403757</v>
      </c>
      <c r="B53" t="s">
        <v>625</v>
      </c>
      <c r="C53" t="s">
        <v>622</v>
      </c>
      <c r="D53" t="s">
        <v>623</v>
      </c>
      <c r="E53" t="s">
        <v>624</v>
      </c>
      <c r="F53" t="s">
        <v>568</v>
      </c>
      <c r="G53" t="s">
        <v>626</v>
      </c>
      <c r="H53">
        <v>185035</v>
      </c>
      <c r="I53" t="s">
        <v>627</v>
      </c>
      <c r="J53" t="s">
        <v>628</v>
      </c>
      <c r="K53" t="s">
        <v>629</v>
      </c>
      <c r="L53" t="s">
        <v>630</v>
      </c>
      <c r="M53" t="s">
        <v>631</v>
      </c>
      <c r="N53" t="s">
        <v>632</v>
      </c>
      <c r="O53" t="s">
        <v>419</v>
      </c>
      <c r="P53" t="s">
        <v>97</v>
      </c>
      <c r="Q53">
        <v>79114016848</v>
      </c>
      <c r="V53" t="s">
        <v>633</v>
      </c>
      <c r="W53" t="s">
        <v>634</v>
      </c>
      <c r="AE53">
        <v>61.789537000000003</v>
      </c>
      <c r="AF53">
        <v>34.358924999999999</v>
      </c>
    </row>
    <row r="54" spans="1:32" x14ac:dyDescent="0.25">
      <c r="A54" t="str">
        <f>"70000001034525207"</f>
        <v>70000001034525207</v>
      </c>
      <c r="B54" t="s">
        <v>167</v>
      </c>
      <c r="C54" t="s">
        <v>635</v>
      </c>
      <c r="D54" t="s">
        <v>636</v>
      </c>
      <c r="E54" t="s">
        <v>637</v>
      </c>
      <c r="G54" t="s">
        <v>638</v>
      </c>
      <c r="H54">
        <v>169500</v>
      </c>
      <c r="I54" t="s">
        <v>639</v>
      </c>
      <c r="K54" t="s">
        <v>640</v>
      </c>
      <c r="L54" t="s">
        <v>641</v>
      </c>
      <c r="M54" t="s">
        <v>38</v>
      </c>
      <c r="N54" t="s">
        <v>42</v>
      </c>
      <c r="O54" t="s">
        <v>54</v>
      </c>
      <c r="AE54">
        <v>63.604975000000003</v>
      </c>
      <c r="AF54">
        <v>53.860438000000002</v>
      </c>
    </row>
    <row r="55" spans="1:32" x14ac:dyDescent="0.25">
      <c r="A55" t="str">
        <f>"70000001025951163"</f>
        <v>70000001025951163</v>
      </c>
      <c r="B55" t="s">
        <v>645</v>
      </c>
      <c r="C55" t="s">
        <v>642</v>
      </c>
      <c r="D55" t="s">
        <v>643</v>
      </c>
      <c r="E55" t="s">
        <v>644</v>
      </c>
      <c r="G55" t="s">
        <v>646</v>
      </c>
      <c r="I55" t="s">
        <v>647</v>
      </c>
      <c r="K55" t="s">
        <v>648</v>
      </c>
      <c r="L55" t="s">
        <v>649</v>
      </c>
      <c r="M55" t="s">
        <v>48</v>
      </c>
      <c r="N55" t="s">
        <v>56</v>
      </c>
      <c r="O55" t="s">
        <v>76</v>
      </c>
      <c r="Q55">
        <v>79787633187</v>
      </c>
      <c r="AE55">
        <v>45.207169999999998</v>
      </c>
      <c r="AF55">
        <v>33.372329999999998</v>
      </c>
    </row>
    <row r="56" spans="1:32" x14ac:dyDescent="0.25">
      <c r="A56" t="str">
        <f>"2956015536629121"</f>
        <v>2956015536629121</v>
      </c>
      <c r="B56" t="s">
        <v>650</v>
      </c>
      <c r="C56" t="s">
        <v>651</v>
      </c>
      <c r="D56" t="s">
        <v>652</v>
      </c>
      <c r="E56" t="s">
        <v>653</v>
      </c>
      <c r="G56" t="s">
        <v>335</v>
      </c>
      <c r="H56">
        <v>425000</v>
      </c>
      <c r="I56" t="s">
        <v>654</v>
      </c>
      <c r="K56" t="s">
        <v>655</v>
      </c>
      <c r="L56" t="s">
        <v>656</v>
      </c>
      <c r="M56" t="s">
        <v>38</v>
      </c>
      <c r="N56" t="s">
        <v>39</v>
      </c>
      <c r="O56" t="s">
        <v>486</v>
      </c>
      <c r="AE56">
        <v>55.862254</v>
      </c>
      <c r="AF56">
        <v>48.373131999999998</v>
      </c>
    </row>
    <row r="57" spans="1:32" x14ac:dyDescent="0.25">
      <c r="A57" t="str">
        <f>"11963215791634692"</f>
        <v>11963215791634692</v>
      </c>
      <c r="B57" t="s">
        <v>658</v>
      </c>
      <c r="C57" t="s">
        <v>657</v>
      </c>
      <c r="D57" t="s">
        <v>659</v>
      </c>
      <c r="E57" t="s">
        <v>660</v>
      </c>
      <c r="G57" t="s">
        <v>122</v>
      </c>
      <c r="H57">
        <v>431580</v>
      </c>
      <c r="I57" t="s">
        <v>661</v>
      </c>
      <c r="K57" t="s">
        <v>662</v>
      </c>
      <c r="L57" t="s">
        <v>663</v>
      </c>
      <c r="M57" t="s">
        <v>38</v>
      </c>
      <c r="N57" t="s">
        <v>39</v>
      </c>
      <c r="O57" t="s">
        <v>133</v>
      </c>
      <c r="AE57">
        <v>54.038966000000002</v>
      </c>
      <c r="AF57">
        <v>45.433771</v>
      </c>
    </row>
    <row r="58" spans="1:32" x14ac:dyDescent="0.25">
      <c r="A58" t="str">
        <f>"70000001038019681"</f>
        <v>70000001038019681</v>
      </c>
      <c r="B58" t="s">
        <v>664</v>
      </c>
      <c r="C58" t="s">
        <v>665</v>
      </c>
      <c r="D58" t="s">
        <v>666</v>
      </c>
      <c r="E58" t="s">
        <v>667</v>
      </c>
      <c r="G58" t="s">
        <v>668</v>
      </c>
      <c r="H58">
        <v>678600</v>
      </c>
      <c r="I58" t="s">
        <v>669</v>
      </c>
      <c r="K58" t="s">
        <v>670</v>
      </c>
      <c r="L58" t="s">
        <v>671</v>
      </c>
      <c r="M58" t="s">
        <v>38</v>
      </c>
      <c r="N58" t="s">
        <v>39</v>
      </c>
      <c r="O58" t="s">
        <v>229</v>
      </c>
      <c r="AE58">
        <v>60.898778</v>
      </c>
      <c r="AF58">
        <v>131.975201</v>
      </c>
    </row>
    <row r="59" spans="1:32" x14ac:dyDescent="0.25">
      <c r="A59" t="str">
        <f>"70000001022576266"</f>
        <v>70000001022576266</v>
      </c>
      <c r="B59" t="s">
        <v>676</v>
      </c>
      <c r="C59" t="s">
        <v>672</v>
      </c>
      <c r="D59" t="s">
        <v>673</v>
      </c>
      <c r="E59" t="s">
        <v>674</v>
      </c>
      <c r="F59" t="s">
        <v>675</v>
      </c>
      <c r="G59" t="s">
        <v>677</v>
      </c>
      <c r="I59" t="s">
        <v>678</v>
      </c>
      <c r="K59" t="s">
        <v>679</v>
      </c>
      <c r="L59" t="s">
        <v>680</v>
      </c>
      <c r="M59" t="s">
        <v>45</v>
      </c>
      <c r="N59" t="s">
        <v>85</v>
      </c>
      <c r="AE59">
        <v>43.050696000000002</v>
      </c>
      <c r="AF59">
        <v>44.633637999999998</v>
      </c>
    </row>
    <row r="60" spans="1:32" x14ac:dyDescent="0.25">
      <c r="A60" t="str">
        <f>"70000001006577371"</f>
        <v>70000001006577371</v>
      </c>
      <c r="B60" t="s">
        <v>682</v>
      </c>
      <c r="C60" t="s">
        <v>681</v>
      </c>
      <c r="D60" t="s">
        <v>683</v>
      </c>
      <c r="E60" t="s">
        <v>684</v>
      </c>
      <c r="G60" t="s">
        <v>685</v>
      </c>
      <c r="H60">
        <v>423462</v>
      </c>
      <c r="I60" t="s">
        <v>686</v>
      </c>
      <c r="K60" t="s">
        <v>687</v>
      </c>
      <c r="L60" t="s">
        <v>688</v>
      </c>
      <c r="M60" t="s">
        <v>38</v>
      </c>
      <c r="N60" t="s">
        <v>39</v>
      </c>
      <c r="O60" t="s">
        <v>689</v>
      </c>
      <c r="AE60">
        <v>54.908476999999998</v>
      </c>
      <c r="AF60">
        <v>52.338726000000001</v>
      </c>
    </row>
    <row r="61" spans="1:32" x14ac:dyDescent="0.25">
      <c r="A61" t="str">
        <f>"70000001027026366"</f>
        <v>70000001027026366</v>
      </c>
      <c r="B61" t="s">
        <v>693</v>
      </c>
      <c r="C61" t="s">
        <v>690</v>
      </c>
      <c r="D61" t="s">
        <v>691</v>
      </c>
      <c r="E61" t="s">
        <v>692</v>
      </c>
      <c r="G61" t="s">
        <v>117</v>
      </c>
      <c r="I61" t="s">
        <v>694</v>
      </c>
      <c r="K61" t="s">
        <v>695</v>
      </c>
      <c r="L61" t="s">
        <v>696</v>
      </c>
      <c r="M61" t="s">
        <v>45</v>
      </c>
      <c r="N61" t="s">
        <v>46</v>
      </c>
      <c r="O61" t="s">
        <v>76</v>
      </c>
      <c r="AE61">
        <v>51.720857000000002</v>
      </c>
      <c r="AF61">
        <v>94.437057999999993</v>
      </c>
    </row>
    <row r="62" spans="1:32" x14ac:dyDescent="0.25">
      <c r="A62" t="str">
        <f>"9711414977495646"</f>
        <v>9711414977495646</v>
      </c>
      <c r="B62" t="s">
        <v>698</v>
      </c>
      <c r="C62" t="s">
        <v>697</v>
      </c>
      <c r="D62" t="s">
        <v>699</v>
      </c>
      <c r="E62" t="s">
        <v>700</v>
      </c>
      <c r="G62" t="s">
        <v>430</v>
      </c>
      <c r="H62">
        <v>655017</v>
      </c>
      <c r="I62" t="s">
        <v>701</v>
      </c>
      <c r="K62" t="s">
        <v>702</v>
      </c>
      <c r="L62" t="s">
        <v>703</v>
      </c>
      <c r="M62" t="s">
        <v>86</v>
      </c>
      <c r="N62" t="s">
        <v>704</v>
      </c>
      <c r="O62" t="s">
        <v>91</v>
      </c>
      <c r="P62" t="s">
        <v>60</v>
      </c>
      <c r="AE62">
        <v>53.719076999999999</v>
      </c>
      <c r="AF62">
        <v>91.427486000000002</v>
      </c>
    </row>
    <row r="63" spans="1:32" x14ac:dyDescent="0.25">
      <c r="A63" t="str">
        <f>"3378228001521002"</f>
        <v>3378228001521002</v>
      </c>
      <c r="B63" t="s">
        <v>708</v>
      </c>
      <c r="C63" t="s">
        <v>705</v>
      </c>
      <c r="D63" t="s">
        <v>706</v>
      </c>
      <c r="E63" t="s">
        <v>707</v>
      </c>
      <c r="G63" t="s">
        <v>709</v>
      </c>
      <c r="H63">
        <v>346781</v>
      </c>
      <c r="I63" t="s">
        <v>710</v>
      </c>
      <c r="K63" t="s">
        <v>711</v>
      </c>
      <c r="M63" t="s">
        <v>38</v>
      </c>
      <c r="N63" t="s">
        <v>39</v>
      </c>
      <c r="O63" t="s">
        <v>250</v>
      </c>
      <c r="AE63">
        <v>47.104903999999998</v>
      </c>
      <c r="AF63">
        <v>39.398589000000001</v>
      </c>
    </row>
    <row r="64" spans="1:32" x14ac:dyDescent="0.25">
      <c r="A64" t="str">
        <f>"70000001035748738"</f>
        <v>70000001035748738</v>
      </c>
      <c r="B64" t="s">
        <v>713</v>
      </c>
      <c r="C64" t="s">
        <v>712</v>
      </c>
      <c r="D64" t="s">
        <v>714</v>
      </c>
      <c r="E64" t="s">
        <v>715</v>
      </c>
      <c r="J64" t="s">
        <v>716</v>
      </c>
      <c r="K64" t="s">
        <v>717</v>
      </c>
      <c r="L64" t="s">
        <v>718</v>
      </c>
      <c r="M64" t="s">
        <v>332</v>
      </c>
      <c r="N64" t="s">
        <v>719</v>
      </c>
      <c r="O64" t="s">
        <v>720</v>
      </c>
      <c r="P64" t="s">
        <v>75</v>
      </c>
      <c r="Q64">
        <v>79105654075</v>
      </c>
      <c r="T64" t="s">
        <v>721</v>
      </c>
      <c r="V64" t="s">
        <v>722</v>
      </c>
    </row>
    <row r="65" spans="1:32" x14ac:dyDescent="0.25">
      <c r="A65" t="str">
        <f>"70000001019876669"</f>
        <v>70000001019876669</v>
      </c>
      <c r="B65" t="s">
        <v>725</v>
      </c>
      <c r="C65" t="s">
        <v>723</v>
      </c>
      <c r="D65" t="s">
        <v>724</v>
      </c>
      <c r="E65" t="s">
        <v>726</v>
      </c>
      <c r="G65" t="s">
        <v>559</v>
      </c>
      <c r="H65">
        <v>446232</v>
      </c>
      <c r="I65" t="s">
        <v>727</v>
      </c>
      <c r="K65" t="s">
        <v>728</v>
      </c>
      <c r="L65" t="s">
        <v>729</v>
      </c>
      <c r="M65" t="s">
        <v>38</v>
      </c>
      <c r="N65" t="s">
        <v>39</v>
      </c>
      <c r="O65" t="s">
        <v>68</v>
      </c>
      <c r="AE65">
        <v>53.091729999999998</v>
      </c>
      <c r="AF65">
        <v>49.447147999999999</v>
      </c>
    </row>
    <row r="66" spans="1:32" x14ac:dyDescent="0.25">
      <c r="A66" t="str">
        <f>"70000001024538031"</f>
        <v>70000001024538031</v>
      </c>
      <c r="B66" t="s">
        <v>135</v>
      </c>
      <c r="C66" t="s">
        <v>730</v>
      </c>
      <c r="D66" t="s">
        <v>731</v>
      </c>
      <c r="E66" t="s">
        <v>732</v>
      </c>
      <c r="G66" t="s">
        <v>421</v>
      </c>
      <c r="I66" t="s">
        <v>733</v>
      </c>
      <c r="J66" t="s">
        <v>734</v>
      </c>
      <c r="K66" t="s">
        <v>735</v>
      </c>
      <c r="L66" t="s">
        <v>271</v>
      </c>
      <c r="M66" t="s">
        <v>48</v>
      </c>
      <c r="N66" t="s">
        <v>105</v>
      </c>
      <c r="O66" t="s">
        <v>420</v>
      </c>
      <c r="P66" t="s">
        <v>57</v>
      </c>
      <c r="Q66">
        <v>79272252213</v>
      </c>
      <c r="U66" t="s">
        <v>736</v>
      </c>
      <c r="V66" t="s">
        <v>737</v>
      </c>
      <c r="AE66">
        <v>52.021791999999998</v>
      </c>
      <c r="AF66">
        <v>47.830089000000001</v>
      </c>
    </row>
    <row r="67" spans="1:32" x14ac:dyDescent="0.25">
      <c r="A67" t="str">
        <f>"12385428256640297"</f>
        <v>12385428256640297</v>
      </c>
      <c r="B67" t="s">
        <v>230</v>
      </c>
      <c r="C67" t="s">
        <v>738</v>
      </c>
      <c r="D67" t="s">
        <v>739</v>
      </c>
      <c r="E67" t="s">
        <v>136</v>
      </c>
      <c r="G67" t="s">
        <v>212</v>
      </c>
      <c r="H67">
        <v>694047</v>
      </c>
      <c r="I67" t="s">
        <v>740</v>
      </c>
      <c r="K67" t="s">
        <v>741</v>
      </c>
      <c r="L67" t="s">
        <v>742</v>
      </c>
      <c r="M67" t="s">
        <v>38</v>
      </c>
      <c r="N67" t="s">
        <v>42</v>
      </c>
      <c r="O67" t="s">
        <v>53</v>
      </c>
      <c r="AE67">
        <v>46.891312999999997</v>
      </c>
      <c r="AF67">
        <v>142.688545</v>
      </c>
    </row>
    <row r="68" spans="1:32" x14ac:dyDescent="0.25">
      <c r="A68" t="str">
        <f>"1267165676520586"</f>
        <v>1267165676520586</v>
      </c>
      <c r="B68" t="s">
        <v>746</v>
      </c>
      <c r="C68" t="s">
        <v>743</v>
      </c>
      <c r="D68" t="s">
        <v>744</v>
      </c>
      <c r="E68" t="s">
        <v>745</v>
      </c>
      <c r="G68" t="s">
        <v>747</v>
      </c>
      <c r="H68">
        <v>624003</v>
      </c>
      <c r="I68" t="s">
        <v>748</v>
      </c>
      <c r="K68" t="s">
        <v>749</v>
      </c>
      <c r="L68" t="s">
        <v>750</v>
      </c>
      <c r="M68" t="s">
        <v>38</v>
      </c>
      <c r="N68" t="s">
        <v>39</v>
      </c>
      <c r="O68" t="s">
        <v>91</v>
      </c>
      <c r="AE68">
        <v>56.704990000000002</v>
      </c>
      <c r="AF68">
        <v>60.842019999999998</v>
      </c>
    </row>
    <row r="69" spans="1:32" x14ac:dyDescent="0.25">
      <c r="A69" t="str">
        <f>"8866990047363092"</f>
        <v>8866990047363092</v>
      </c>
      <c r="B69" t="s">
        <v>752</v>
      </c>
      <c r="C69" t="s">
        <v>751</v>
      </c>
      <c r="D69" t="s">
        <v>753</v>
      </c>
      <c r="E69" t="s">
        <v>754</v>
      </c>
      <c r="F69" t="s">
        <v>519</v>
      </c>
      <c r="G69" t="s">
        <v>366</v>
      </c>
      <c r="H69">
        <v>214000</v>
      </c>
      <c r="I69" t="s">
        <v>755</v>
      </c>
      <c r="K69" t="s">
        <v>756</v>
      </c>
      <c r="L69" t="s">
        <v>757</v>
      </c>
      <c r="M69" t="s">
        <v>45</v>
      </c>
      <c r="N69" t="s">
        <v>85</v>
      </c>
      <c r="O69" t="s">
        <v>93</v>
      </c>
      <c r="P69" t="s">
        <v>62</v>
      </c>
      <c r="AE69">
        <v>54.783881000000001</v>
      </c>
      <c r="AF69">
        <v>32.061675999999999</v>
      </c>
    </row>
    <row r="70" spans="1:32" x14ac:dyDescent="0.25">
      <c r="A70" t="str">
        <f>"12526164744603596"</f>
        <v>12526164744603596</v>
      </c>
      <c r="B70" t="s">
        <v>759</v>
      </c>
      <c r="C70" t="s">
        <v>758</v>
      </c>
      <c r="D70" t="s">
        <v>760</v>
      </c>
      <c r="E70" t="s">
        <v>761</v>
      </c>
      <c r="G70" t="s">
        <v>558</v>
      </c>
      <c r="H70">
        <v>357820</v>
      </c>
      <c r="I70" t="s">
        <v>762</v>
      </c>
      <c r="K70" t="s">
        <v>763</v>
      </c>
      <c r="L70" t="s">
        <v>764</v>
      </c>
      <c r="M70" t="s">
        <v>38</v>
      </c>
      <c r="N70" t="s">
        <v>39</v>
      </c>
      <c r="O70" t="s">
        <v>91</v>
      </c>
      <c r="U70" t="s">
        <v>765</v>
      </c>
      <c r="AE70">
        <v>44.150787999999999</v>
      </c>
      <c r="AF70">
        <v>43.476407000000002</v>
      </c>
    </row>
    <row r="71" spans="1:32" x14ac:dyDescent="0.25">
      <c r="A71" t="str">
        <f>"11400265837796820"</f>
        <v>11400265837796820</v>
      </c>
      <c r="B71" t="s">
        <v>767</v>
      </c>
      <c r="C71" t="s">
        <v>766</v>
      </c>
      <c r="D71" t="s">
        <v>768</v>
      </c>
      <c r="E71" t="s">
        <v>769</v>
      </c>
      <c r="G71" t="s">
        <v>459</v>
      </c>
      <c r="H71">
        <v>393192</v>
      </c>
      <c r="I71" t="s">
        <v>770</v>
      </c>
      <c r="K71" t="s">
        <v>771</v>
      </c>
      <c r="L71" t="s">
        <v>772</v>
      </c>
      <c r="M71" t="s">
        <v>38</v>
      </c>
      <c r="N71" t="s">
        <v>39</v>
      </c>
      <c r="O71" t="s">
        <v>114</v>
      </c>
      <c r="V71" t="s">
        <v>773</v>
      </c>
      <c r="AE71">
        <v>52.591448999999997</v>
      </c>
      <c r="AF71">
        <v>41.494430000000001</v>
      </c>
    </row>
    <row r="72" spans="1:32" x14ac:dyDescent="0.25">
      <c r="A72" t="str">
        <f>"6615190233717637"</f>
        <v>6615190233717637</v>
      </c>
      <c r="B72" t="s">
        <v>775</v>
      </c>
      <c r="C72" t="s">
        <v>774</v>
      </c>
      <c r="D72" t="s">
        <v>370</v>
      </c>
      <c r="E72" t="s">
        <v>776</v>
      </c>
      <c r="G72" t="s">
        <v>777</v>
      </c>
      <c r="H72">
        <v>170530</v>
      </c>
      <c r="I72" t="s">
        <v>778</v>
      </c>
      <c r="K72" t="s">
        <v>779</v>
      </c>
      <c r="L72" t="s">
        <v>780</v>
      </c>
      <c r="M72" t="s">
        <v>38</v>
      </c>
      <c r="N72" t="s">
        <v>42</v>
      </c>
      <c r="O72" t="s">
        <v>64</v>
      </c>
      <c r="AE72">
        <v>56.783223</v>
      </c>
      <c r="AF72">
        <v>36.116838000000001</v>
      </c>
    </row>
    <row r="73" spans="1:32" x14ac:dyDescent="0.25">
      <c r="A73" t="str">
        <f>"70000001035908703"</f>
        <v>70000001035908703</v>
      </c>
      <c r="B73" t="s">
        <v>782</v>
      </c>
      <c r="C73" t="s">
        <v>781</v>
      </c>
      <c r="D73" t="s">
        <v>783</v>
      </c>
      <c r="E73" t="s">
        <v>784</v>
      </c>
      <c r="G73" t="s">
        <v>785</v>
      </c>
      <c r="I73" t="s">
        <v>786</v>
      </c>
      <c r="K73" t="s">
        <v>787</v>
      </c>
      <c r="L73" t="s">
        <v>788</v>
      </c>
      <c r="M73" t="s">
        <v>38</v>
      </c>
      <c r="N73" t="s">
        <v>42</v>
      </c>
      <c r="O73" t="s">
        <v>64</v>
      </c>
      <c r="AE73">
        <v>56.588017000000001</v>
      </c>
      <c r="AF73">
        <v>84.908439999999999</v>
      </c>
    </row>
    <row r="74" spans="1:32" x14ac:dyDescent="0.25">
      <c r="A74" t="str">
        <f>"70000001030165348"</f>
        <v>70000001030165348</v>
      </c>
      <c r="B74" t="s">
        <v>790</v>
      </c>
      <c r="C74" t="s">
        <v>789</v>
      </c>
      <c r="D74" t="s">
        <v>791</v>
      </c>
      <c r="E74" t="s">
        <v>792</v>
      </c>
      <c r="G74" t="s">
        <v>210</v>
      </c>
      <c r="H74">
        <v>301807</v>
      </c>
      <c r="I74" t="s">
        <v>793</v>
      </c>
      <c r="K74" t="s">
        <v>794</v>
      </c>
      <c r="L74" t="s">
        <v>795</v>
      </c>
      <c r="M74" t="s">
        <v>38</v>
      </c>
      <c r="N74" t="s">
        <v>39</v>
      </c>
      <c r="O74" t="s">
        <v>55</v>
      </c>
      <c r="AE74">
        <v>53.834139</v>
      </c>
      <c r="AF74">
        <v>38.326200999999998</v>
      </c>
    </row>
    <row r="75" spans="1:32" x14ac:dyDescent="0.25">
      <c r="A75" t="str">
        <f>"1830115629874656"</f>
        <v>1830115629874656</v>
      </c>
      <c r="B75" t="s">
        <v>797</v>
      </c>
      <c r="C75" t="s">
        <v>796</v>
      </c>
      <c r="D75" t="s">
        <v>798</v>
      </c>
      <c r="E75" t="s">
        <v>799</v>
      </c>
      <c r="G75" t="s">
        <v>800</v>
      </c>
      <c r="H75">
        <v>627141</v>
      </c>
      <c r="I75" t="s">
        <v>801</v>
      </c>
      <c r="K75" t="s">
        <v>802</v>
      </c>
      <c r="L75" t="s">
        <v>803</v>
      </c>
      <c r="M75" t="s">
        <v>38</v>
      </c>
      <c r="N75" t="s">
        <v>39</v>
      </c>
      <c r="O75" t="s">
        <v>164</v>
      </c>
      <c r="V75" t="s">
        <v>804</v>
      </c>
      <c r="AE75">
        <v>56.510043000000003</v>
      </c>
      <c r="AF75">
        <v>66.526060000000001</v>
      </c>
    </row>
    <row r="76" spans="1:32" x14ac:dyDescent="0.25">
      <c r="A76" t="str">
        <f>"5770765303670643"</f>
        <v>5770765303670643</v>
      </c>
      <c r="B76" t="s">
        <v>807</v>
      </c>
      <c r="C76" t="s">
        <v>805</v>
      </c>
      <c r="D76" t="s">
        <v>806</v>
      </c>
      <c r="E76" t="s">
        <v>808</v>
      </c>
      <c r="F76" t="s">
        <v>66</v>
      </c>
      <c r="G76" t="s">
        <v>809</v>
      </c>
      <c r="H76">
        <v>427027</v>
      </c>
      <c r="I76" t="s">
        <v>810</v>
      </c>
      <c r="K76" t="s">
        <v>811</v>
      </c>
      <c r="L76" t="s">
        <v>812</v>
      </c>
      <c r="M76" t="s">
        <v>38</v>
      </c>
      <c r="N76" t="s">
        <v>39</v>
      </c>
      <c r="O76" t="s">
        <v>98</v>
      </c>
      <c r="AE76">
        <v>56.864474000000001</v>
      </c>
      <c r="AF76">
        <v>53.092301999999997</v>
      </c>
    </row>
    <row r="77" spans="1:32" x14ac:dyDescent="0.25">
      <c r="A77" t="str">
        <f>"70000001023799231"</f>
        <v>70000001023799231</v>
      </c>
      <c r="B77" t="s">
        <v>813</v>
      </c>
      <c r="C77" t="s">
        <v>814</v>
      </c>
      <c r="D77" t="s">
        <v>815</v>
      </c>
      <c r="E77" t="s">
        <v>816</v>
      </c>
      <c r="G77" t="s">
        <v>817</v>
      </c>
      <c r="I77" t="s">
        <v>818</v>
      </c>
      <c r="K77" t="s">
        <v>819</v>
      </c>
      <c r="L77" t="s">
        <v>820</v>
      </c>
      <c r="M77" t="s">
        <v>460</v>
      </c>
      <c r="N77" t="s">
        <v>461</v>
      </c>
      <c r="O77" t="s">
        <v>134</v>
      </c>
      <c r="AE77">
        <v>54.191279000000002</v>
      </c>
      <c r="AF77">
        <v>49.482323000000001</v>
      </c>
    </row>
    <row r="78" spans="1:32" x14ac:dyDescent="0.25">
      <c r="A78" t="str">
        <f>"13229852186382627"</f>
        <v>13229852186382627</v>
      </c>
      <c r="B78" t="s">
        <v>824</v>
      </c>
      <c r="C78" t="s">
        <v>821</v>
      </c>
      <c r="D78" t="s">
        <v>822</v>
      </c>
      <c r="E78" t="s">
        <v>823</v>
      </c>
      <c r="G78" t="s">
        <v>336</v>
      </c>
      <c r="H78">
        <v>682643</v>
      </c>
      <c r="I78" t="s">
        <v>825</v>
      </c>
      <c r="K78" t="s">
        <v>826</v>
      </c>
      <c r="M78" t="s">
        <v>48</v>
      </c>
      <c r="N78" t="s">
        <v>90</v>
      </c>
      <c r="O78" t="s">
        <v>72</v>
      </c>
      <c r="P78" t="s">
        <v>97</v>
      </c>
      <c r="U78" t="s">
        <v>827</v>
      </c>
      <c r="AE78">
        <v>50.237124000000001</v>
      </c>
      <c r="AF78">
        <v>136.90719899999999</v>
      </c>
    </row>
    <row r="79" spans="1:32" x14ac:dyDescent="0.25">
      <c r="A79" t="str">
        <f>"70000001034239992"</f>
        <v>70000001034239992</v>
      </c>
      <c r="B79" t="s">
        <v>831</v>
      </c>
      <c r="C79" t="s">
        <v>828</v>
      </c>
      <c r="D79" t="s">
        <v>829</v>
      </c>
      <c r="E79" t="s">
        <v>830</v>
      </c>
      <c r="G79" t="s">
        <v>832</v>
      </c>
      <c r="I79" t="s">
        <v>833</v>
      </c>
      <c r="K79" t="s">
        <v>834</v>
      </c>
      <c r="L79" t="s">
        <v>835</v>
      </c>
      <c r="M79" t="s">
        <v>38</v>
      </c>
      <c r="N79" t="s">
        <v>42</v>
      </c>
      <c r="O79" t="s">
        <v>64</v>
      </c>
      <c r="AE79">
        <v>62.258017000000002</v>
      </c>
      <c r="AF79">
        <v>74.494516000000004</v>
      </c>
    </row>
    <row r="80" spans="1:32" x14ac:dyDescent="0.25">
      <c r="A80" t="str">
        <f>"3659702978284258"</f>
        <v>3659702978284258</v>
      </c>
      <c r="B80" t="s">
        <v>839</v>
      </c>
      <c r="C80" t="s">
        <v>836</v>
      </c>
      <c r="D80" t="s">
        <v>837</v>
      </c>
      <c r="E80" t="s">
        <v>838</v>
      </c>
      <c r="G80" t="s">
        <v>840</v>
      </c>
      <c r="H80">
        <v>457400</v>
      </c>
      <c r="I80" t="s">
        <v>841</v>
      </c>
      <c r="K80" t="s">
        <v>842</v>
      </c>
      <c r="L80" t="s">
        <v>843</v>
      </c>
      <c r="M80" t="s">
        <v>38</v>
      </c>
      <c r="N80" t="s">
        <v>39</v>
      </c>
      <c r="O80" t="s">
        <v>844</v>
      </c>
      <c r="AE80">
        <v>53.292217999999998</v>
      </c>
      <c r="AF80">
        <v>59.135458</v>
      </c>
    </row>
    <row r="81" spans="1:32" x14ac:dyDescent="0.25">
      <c r="A81" t="str">
        <f>"70000001035740510"</f>
        <v>70000001035740510</v>
      </c>
      <c r="B81" t="s">
        <v>845</v>
      </c>
      <c r="C81" t="s">
        <v>846</v>
      </c>
      <c r="D81" t="s">
        <v>847</v>
      </c>
      <c r="E81" t="s">
        <v>848</v>
      </c>
      <c r="G81" t="s">
        <v>849</v>
      </c>
      <c r="I81" t="s">
        <v>850</v>
      </c>
      <c r="J81" t="s">
        <v>851</v>
      </c>
      <c r="K81" t="s">
        <v>852</v>
      </c>
      <c r="L81" t="s">
        <v>853</v>
      </c>
      <c r="M81" t="s">
        <v>38</v>
      </c>
      <c r="N81" t="s">
        <v>39</v>
      </c>
      <c r="O81" t="s">
        <v>79</v>
      </c>
      <c r="AE81">
        <v>43.295425000000002</v>
      </c>
      <c r="AF81">
        <v>45.891064</v>
      </c>
    </row>
    <row r="82" spans="1:32" x14ac:dyDescent="0.25">
      <c r="A82" t="str">
        <f>"70000001037546130"</f>
        <v>70000001037546130</v>
      </c>
      <c r="B82" t="s">
        <v>855</v>
      </c>
      <c r="C82" t="s">
        <v>854</v>
      </c>
      <c r="D82" t="s">
        <v>856</v>
      </c>
      <c r="E82" t="s">
        <v>857</v>
      </c>
      <c r="G82" t="s">
        <v>858</v>
      </c>
      <c r="J82" t="s">
        <v>859</v>
      </c>
      <c r="K82" t="s">
        <v>860</v>
      </c>
      <c r="M82" t="s">
        <v>48</v>
      </c>
      <c r="N82" t="s">
        <v>92</v>
      </c>
      <c r="O82" t="s">
        <v>861</v>
      </c>
      <c r="P82" t="s">
        <v>97</v>
      </c>
      <c r="U82" t="s">
        <v>862</v>
      </c>
      <c r="AE82">
        <v>55.512222000000001</v>
      </c>
      <c r="AF82">
        <v>47.479152999999997</v>
      </c>
    </row>
    <row r="83" spans="1:32" x14ac:dyDescent="0.25">
      <c r="A83" t="str">
        <f>"70000001023471959"</f>
        <v>70000001023471959</v>
      </c>
      <c r="B83" t="s">
        <v>863</v>
      </c>
      <c r="C83" t="s">
        <v>864</v>
      </c>
      <c r="D83" t="s">
        <v>865</v>
      </c>
      <c r="E83" t="s">
        <v>866</v>
      </c>
      <c r="G83" t="s">
        <v>867</v>
      </c>
      <c r="H83">
        <v>689000</v>
      </c>
      <c r="I83" t="s">
        <v>868</v>
      </c>
      <c r="J83" t="s">
        <v>869</v>
      </c>
      <c r="K83" t="s">
        <v>870</v>
      </c>
      <c r="L83" t="s">
        <v>871</v>
      </c>
      <c r="M83" t="s">
        <v>872</v>
      </c>
      <c r="N83" t="s">
        <v>873</v>
      </c>
      <c r="O83" t="s">
        <v>874</v>
      </c>
      <c r="P83" t="s">
        <v>60</v>
      </c>
      <c r="Q83" t="s">
        <v>875</v>
      </c>
      <c r="R83">
        <v>79246665544</v>
      </c>
      <c r="S83" t="s">
        <v>876</v>
      </c>
      <c r="U83" t="s">
        <v>877</v>
      </c>
      <c r="AE83">
        <v>64.733793000000006</v>
      </c>
      <c r="AF83">
        <v>177.51249200000001</v>
      </c>
    </row>
    <row r="84" spans="1:32" x14ac:dyDescent="0.25">
      <c r="A84" t="str">
        <f>"70000001046397576"</f>
        <v>70000001046397576</v>
      </c>
      <c r="B84" t="s">
        <v>879</v>
      </c>
      <c r="C84" t="s">
        <v>878</v>
      </c>
      <c r="D84" t="s">
        <v>880</v>
      </c>
      <c r="E84" t="s">
        <v>881</v>
      </c>
      <c r="G84" t="s">
        <v>882</v>
      </c>
      <c r="I84" t="s">
        <v>883</v>
      </c>
      <c r="K84" t="s">
        <v>884</v>
      </c>
      <c r="L84" t="s">
        <v>885</v>
      </c>
      <c r="M84" t="s">
        <v>38</v>
      </c>
      <c r="N84" t="s">
        <v>42</v>
      </c>
      <c r="O84" t="s">
        <v>64</v>
      </c>
      <c r="AE84">
        <v>66.653819999999996</v>
      </c>
      <c r="AF84">
        <v>66.392875000000004</v>
      </c>
    </row>
    <row r="85" spans="1:32" x14ac:dyDescent="0.25">
      <c r="A85" t="str">
        <f>"70000001024122500"</f>
        <v>70000001024122500</v>
      </c>
      <c r="B85" t="s">
        <v>889</v>
      </c>
      <c r="C85" t="s">
        <v>886</v>
      </c>
      <c r="D85" t="s">
        <v>887</v>
      </c>
      <c r="E85" t="s">
        <v>888</v>
      </c>
      <c r="G85" t="s">
        <v>890</v>
      </c>
      <c r="I85" t="s">
        <v>891</v>
      </c>
      <c r="K85" t="s">
        <v>892</v>
      </c>
      <c r="M85" t="s">
        <v>48</v>
      </c>
      <c r="N85" t="s">
        <v>56</v>
      </c>
      <c r="O85" t="s">
        <v>147</v>
      </c>
      <c r="P85" t="s">
        <v>74</v>
      </c>
      <c r="AE85">
        <v>58.050325999999998</v>
      </c>
      <c r="AF85">
        <v>38.850068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dcterms:created xsi:type="dcterms:W3CDTF">2022-06-24T14:05:30Z</dcterms:created>
  <dcterms:modified xsi:type="dcterms:W3CDTF">2022-07-09T11:28:01Z</dcterms:modified>
</cp:coreProperties>
</file>